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CGIS_Files\GENC-CCWG Files\Change Requests-Notifications-Updates\GENC Content Updates\GENC-Content Updates Ed 3\"/>
    </mc:Choice>
  </mc:AlternateContent>
  <bookViews>
    <workbookView showHorizontalScroll="0" showVerticalScroll="0" showSheetTabs="0" xWindow="0" yWindow="0" windowWidth="21570" windowHeight="8715"/>
  </bookViews>
  <sheets>
    <sheet name="Summary Page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B39" i="1" l="1"/>
  <c r="B42" i="1" l="1"/>
  <c r="B25" i="1"/>
  <c r="B54" i="1" l="1"/>
  <c r="B51" i="1"/>
  <c r="B56" i="1"/>
  <c r="B30" i="1"/>
  <c r="B31" i="1"/>
  <c r="B37" i="1"/>
  <c r="B27" i="1"/>
  <c r="B26" i="1" l="1"/>
  <c r="B40" i="1" l="1"/>
  <c r="B45" i="1" l="1"/>
  <c r="B53" i="1"/>
  <c r="B50" i="1"/>
  <c r="B46" i="1"/>
  <c r="B49" i="1"/>
  <c r="B60" i="1"/>
  <c r="B59" i="1"/>
  <c r="B58" i="1"/>
  <c r="B55" i="1"/>
  <c r="B57" i="1"/>
  <c r="B52" i="1"/>
  <c r="B48" i="1"/>
  <c r="B47" i="1"/>
  <c r="B44" i="1"/>
  <c r="B43" i="1"/>
  <c r="B41" i="1"/>
  <c r="B38" i="1"/>
  <c r="B36" i="1"/>
  <c r="B35" i="1"/>
  <c r="B34" i="1"/>
  <c r="B33" i="1"/>
  <c r="B32" i="1"/>
  <c r="B29" i="1"/>
  <c r="B28" i="1"/>
  <c r="B24" i="1"/>
</calcChain>
</file>

<file path=xl/comments1.xml><?xml version="1.0" encoding="utf-8"?>
<comments xmlns="http://schemas.openxmlformats.org/spreadsheetml/2006/main">
  <authors>
    <author>MITRE Employee</author>
  </authors>
  <commentList>
    <comment ref="M18" authorId="0" shapeId="0">
      <text>
        <r>
          <rPr>
            <b/>
            <sz val="8"/>
            <color indexed="81"/>
            <rFont val="Tahoma"/>
            <family val="2"/>
          </rPr>
          <t>MITRE Employee:</t>
        </r>
        <r>
          <rPr>
            <sz val="8"/>
            <color indexed="81"/>
            <rFont val="Tahoma"/>
            <family val="2"/>
          </rPr>
          <t xml:space="preserve">
Fully Accept, Partially Accept (Name Modification), Partially Accept (Territorial Difference), Reject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>MITRE Employee:</t>
        </r>
        <r>
          <rPr>
            <sz val="8"/>
            <color indexed="81"/>
            <rFont val="Tahoma"/>
            <family val="2"/>
          </rPr>
          <t xml:space="preserve">
Item prior to application of the approved change</t>
        </r>
      </text>
    </comment>
    <comment ref="M23" authorId="0" shapeId="0">
      <text>
        <r>
          <rPr>
            <b/>
            <sz val="8"/>
            <color indexed="81"/>
            <rFont val="Tahoma"/>
            <family val="2"/>
          </rPr>
          <t>MITRE Employee:</t>
        </r>
        <r>
          <rPr>
            <sz val="8"/>
            <color indexed="81"/>
            <rFont val="Tahoma"/>
            <family val="2"/>
          </rPr>
          <t xml:space="preserve">
Fully Accept, Partially Accept (Name Modification), Partially Accept (Territorial Difference), Reject</t>
        </r>
      </text>
    </comment>
  </commentList>
</comments>
</file>

<file path=xl/sharedStrings.xml><?xml version="1.0" encoding="utf-8"?>
<sst xmlns="http://schemas.openxmlformats.org/spreadsheetml/2006/main" count="211" uniqueCount="149">
  <si>
    <t>Country Codes Working Group (CCWG)</t>
  </si>
  <si>
    <t>Change Details / Other Relevant Information</t>
  </si>
  <si>
    <t>Change#</t>
  </si>
  <si>
    <t>Change 1</t>
  </si>
  <si>
    <t>Change 2</t>
  </si>
  <si>
    <t>Change 3</t>
  </si>
  <si>
    <t>US BGN/FNC Meeting Date:</t>
  </si>
  <si>
    <t>GENC Action</t>
  </si>
  <si>
    <t>Comments Regarding GENC Action</t>
  </si>
  <si>
    <t>ISO 3166 Update / BGN Update</t>
  </si>
  <si>
    <t>GENC Actions - Summary Page</t>
  </si>
  <si>
    <t>Fully Accept</t>
  </si>
  <si>
    <t>US BGN/FNC Meeting No.:</t>
  </si>
  <si>
    <t>Note - the GENC actions, outlined below, are based on the US BGN/FNC decisions from meeting and date noted above.</t>
  </si>
  <si>
    <r>
      <t xml:space="preserve">New </t>
    </r>
    <r>
      <rPr>
        <b/>
        <sz val="12"/>
        <rFont val="Calibri"/>
        <family val="2"/>
        <scheme val="minor"/>
      </rPr>
      <t>Geo</t>
    </r>
    <r>
      <rPr>
        <b/>
        <sz val="12"/>
        <color theme="1"/>
        <rFont val="Calibri"/>
        <family val="2"/>
        <scheme val="minor"/>
      </rPr>
      <t>political Entities</t>
    </r>
  </si>
  <si>
    <t>Changes to Existing Geopolitical Entities</t>
  </si>
  <si>
    <t>Change</t>
  </si>
  <si>
    <t>GENC Country/Subdivision Name</t>
  </si>
  <si>
    <t>GENC Assigned Codes</t>
  </si>
  <si>
    <t>CCWG Notification Date:</t>
  </si>
  <si>
    <t>The content changes above will be reflected in a new GENC content baseline, and associated codespace, no later than 2 weeks after issuance of this notification.</t>
  </si>
  <si>
    <t>Change 4</t>
  </si>
  <si>
    <t>GENC Content Update</t>
  </si>
  <si>
    <t>ISO Notification Date:</t>
  </si>
  <si>
    <t>Change 5</t>
  </si>
  <si>
    <t>Change 6</t>
  </si>
  <si>
    <t>CD/COD/180</t>
  </si>
  <si>
    <t>Change 7</t>
  </si>
  <si>
    <t>Change 8</t>
  </si>
  <si>
    <t>Change 9</t>
  </si>
  <si>
    <t>Change 10</t>
  </si>
  <si>
    <t>KZ/KAZ/398</t>
  </si>
  <si>
    <t>Change 11</t>
  </si>
  <si>
    <t>Change 12</t>
  </si>
  <si>
    <t>Change 13</t>
  </si>
  <si>
    <t>Change 14</t>
  </si>
  <si>
    <t>Change 15</t>
  </si>
  <si>
    <t>Change 16</t>
  </si>
  <si>
    <t>Change 17</t>
  </si>
  <si>
    <t>Change 18</t>
  </si>
  <si>
    <t>Change 19</t>
  </si>
  <si>
    <t>Change 20</t>
  </si>
  <si>
    <t>LA/LAO/418</t>
  </si>
  <si>
    <t>YE/YEM/887</t>
  </si>
  <si>
    <t>GR/GRC/300</t>
  </si>
  <si>
    <t>GENC to be updated</t>
  </si>
  <si>
    <t>Ed. 3 Update 6</t>
  </si>
  <si>
    <t>DZ/DZA/012</t>
  </si>
  <si>
    <t>BT/BTN/064</t>
  </si>
  <si>
    <t>BF/BFA/854</t>
  </si>
  <si>
    <t>CL/CHL/152</t>
  </si>
  <si>
    <t>ISO 3166-2 deleted four (4) provinces CD-BN, CD-KA, CD-KW, CD-OR
ISO 3166-2 added nineteen (19) provinces CD-BU, CD-HK, CD-HL,
CD-HU, CD-IT, CD-KC, CD-KG, CD-KL, CD-KS, CD-LO, CD-LU, CD-MN, CD-MO, CD-NU, CD-SA, CDSU, CD-TA, CD-TO, CD-TU</t>
  </si>
  <si>
    <t>reject</t>
  </si>
  <si>
    <t>DO/DOM/214</t>
  </si>
  <si>
    <r>
      <t xml:space="preserve">ISO 3166-2 changed the spelling of one (1) subdivision: 
</t>
    </r>
    <r>
      <rPr>
        <b/>
        <sz val="12"/>
        <color theme="3" tint="0.39997558519241921"/>
        <rFont val="Calibri"/>
        <family val="2"/>
        <scheme val="minor"/>
      </rPr>
      <t>La Estrelleta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Elías Piña</t>
    </r>
    <r>
      <rPr>
        <sz val="12"/>
        <color theme="3" tint="0.39997558519241921"/>
        <rFont val="Calibri"/>
        <family val="2"/>
        <scheme val="minor"/>
      </rPr>
      <t xml:space="preserve"> (DO-07)
</t>
    </r>
  </si>
  <si>
    <t>FR/FRA/250</t>
  </si>
  <si>
    <r>
      <t xml:space="preserve">ISO 3166-2 changed the codes to six (6) regions:
FR-E to FR-BRE, FR-F to FR-CVL, FR-H to FR-COR, FR-J to FR-IDF,
FR-R to FR-PDL, FR-U to FR-PAC
GENC status change to seven (7) regions
Extension to Exception
FR-ARA, FR-BRE, FR-GES, FR-HDF, FR-NOR, FR-NAQ, FR-OCC
</t>
    </r>
    <r>
      <rPr>
        <b/>
        <sz val="12"/>
        <color theme="3" tint="0.39997558519241921"/>
        <rFont val="Calibri"/>
        <family val="2"/>
        <scheme val="minor"/>
      </rPr>
      <t/>
    </r>
  </si>
  <si>
    <r>
      <t xml:space="preserve">ISO 3166-2 deleted ALL fifty-one (51) departments
ISO 3166-2 changed the spelling of one (1) subdivision: 
</t>
    </r>
    <r>
      <rPr>
        <b/>
        <sz val="12"/>
        <color theme="3" tint="0.39997558519241921"/>
        <rFont val="Calibri"/>
        <family val="2"/>
        <scheme val="minor"/>
      </rPr>
      <t>Krítí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Kríti</t>
    </r>
    <r>
      <rPr>
        <sz val="12"/>
        <color theme="3" tint="0.39997558519241921"/>
        <rFont val="Calibri"/>
        <family val="2"/>
        <scheme val="minor"/>
      </rPr>
      <t xml:space="preserve"> (GR-M)
</t>
    </r>
    <r>
      <rPr>
        <b/>
        <sz val="12"/>
        <color theme="3" tint="0.39997558519241921"/>
        <rFont val="Calibri"/>
        <family val="2"/>
        <scheme val="minor"/>
      </rPr>
      <t/>
    </r>
  </si>
  <si>
    <t>IQ/IRQ/368</t>
  </si>
  <si>
    <t>ISO 3166-2 added Kurdish (kur) governorate names to
IQ-SU, IQ-DA, IQ-AR</t>
  </si>
  <si>
    <r>
      <t xml:space="preserve">ISO 3166-2 deleted names "Taken from old French maps still in use in the Lao People's Democratic Republic"
GENC status change from </t>
    </r>
    <r>
      <rPr>
        <b/>
        <sz val="12"/>
        <color theme="3" tint="0.39997558519241921"/>
        <rFont val="Calibri"/>
        <family val="2"/>
        <scheme val="minor"/>
      </rPr>
      <t>Exception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ISO</t>
    </r>
    <r>
      <rPr>
        <sz val="12"/>
        <color theme="3" tint="0.39997558519241921"/>
        <rFont val="Calibri"/>
        <family val="2"/>
        <scheme val="minor"/>
      </rPr>
      <t xml:space="preserve"> for
LA-AT, LA-BL, LA-CH, LA-LP, LA-OU, LA-PH, LA-SL, LA-VI
LA-XA, LA-XE, LA-XI</t>
    </r>
  </si>
  <si>
    <t>MX/MEX/484</t>
  </si>
  <si>
    <t>SI/SVN/705</t>
  </si>
  <si>
    <t>GENC status changes to "Exception"
GENC status changes to "ISO"</t>
  </si>
  <si>
    <t>TG/TGO/768</t>
  </si>
  <si>
    <r>
      <t xml:space="preserve">ISO 3166-2 changed the spelling of one (1) subdivision 
</t>
    </r>
    <r>
      <rPr>
        <b/>
        <sz val="12"/>
        <color theme="3" tint="0.39997558519241921"/>
        <rFont val="Calibri"/>
        <family val="2"/>
        <scheme val="minor"/>
      </rPr>
      <t>Centre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Centrale</t>
    </r>
    <r>
      <rPr>
        <sz val="12"/>
        <color theme="3" tint="0.39997558519241921"/>
        <rFont val="Calibri"/>
        <family val="2"/>
        <scheme val="minor"/>
      </rPr>
      <t xml:space="preserve"> (TG-C)</t>
    </r>
  </si>
  <si>
    <t>TJ/TJK/762</t>
  </si>
  <si>
    <t>TV/TUV/798</t>
  </si>
  <si>
    <r>
      <t xml:space="preserve">ISO 3166-2 changed the spelling of one (1) subdivision 
</t>
    </r>
    <r>
      <rPr>
        <b/>
        <sz val="12"/>
        <color theme="3" tint="0.39997558519241921"/>
        <rFont val="Calibri"/>
        <family val="2"/>
        <scheme val="minor"/>
      </rPr>
      <t>Nanumanga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 xml:space="preserve">Nanumaga </t>
    </r>
    <r>
      <rPr>
        <sz val="12"/>
        <color theme="3" tint="0.39997558519241921"/>
        <rFont val="Calibri"/>
        <family val="2"/>
        <scheme val="minor"/>
      </rPr>
      <t>(TV-NMG)</t>
    </r>
    <r>
      <rPr>
        <b/>
        <sz val="12"/>
        <color theme="3" tint="0.39997558519241921"/>
        <rFont val="Calibri"/>
        <family val="2"/>
        <scheme val="minor"/>
      </rPr>
      <t/>
    </r>
  </si>
  <si>
    <t>UG/UGA/800</t>
  </si>
  <si>
    <r>
      <t xml:space="preserve">ISO 3166-2 changed thirty-two (32) administrative subdivsion codes
UG-116 to UG-114, UG-114 to UG-115, UG-115 to UG-116, UG-223 to UG-218, UG-224 to UG-219, UG-218 to UG-220, UG-219 to UG-221, UG-220 to UG-222, UG-221 to UG-223, UG-222 to UG-224, UG-317 to UG-314, UG-314 to UG-315, UG-319 to UG-316, UG-318 to UG-317, UG-315 to UG-318, UG-316 to UG-319, UG-326 to UG-325, UG-327 to UG-326, UG-328 to UG-327, UG-329 to UG-328, UG-330 to UG-329, UG-331 to UG-330, UG-419 to UG-416, UG-416 to UG-417, UG-417 to UG-418, UG-418 to UG-419, UG-420 to UG-421, UG-421 to UG-422, UG-422 to UG-423, UG-423 to UG-424, UG-424 to UG-425, UG-425 to UG-426
ISO 3166-2 changed one (1) administrative subdivsion code which also changed its parent subdivision from UG-32 to UG-42
</t>
    </r>
    <r>
      <rPr>
        <b/>
        <sz val="12"/>
        <color theme="3" tint="0.39997558519241921"/>
        <rFont val="Calibri"/>
        <family val="2"/>
        <scheme val="minor"/>
      </rPr>
      <t>Buhweju</t>
    </r>
    <r>
      <rPr>
        <sz val="12"/>
        <color theme="3" tint="0.39997558519241921"/>
        <rFont val="Calibri"/>
        <family val="2"/>
        <scheme val="minor"/>
      </rPr>
      <t xml:space="preserve"> (UG-325) to (UG-420)</t>
    </r>
  </si>
  <si>
    <r>
      <t xml:space="preserve">ISO 3166-2 changed the spelling of one (1) subdivision 
</t>
    </r>
    <r>
      <rPr>
        <b/>
        <sz val="12"/>
        <color theme="3" tint="0.39997558519241921"/>
        <rFont val="Calibri"/>
        <family val="2"/>
        <scheme val="minor"/>
      </rPr>
      <t>Abyān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Abyan</t>
    </r>
    <r>
      <rPr>
        <sz val="12"/>
        <color theme="3" tint="0.39997558519241921"/>
        <rFont val="Calibri"/>
        <family val="2"/>
        <scheme val="minor"/>
      </rPr>
      <t xml:space="preserve"> (YE-AB)</t>
    </r>
  </si>
  <si>
    <r>
      <t xml:space="preserve">ISO 3166-2 changed the spelling of one (1) subdivision
</t>
    </r>
    <r>
      <rPr>
        <b/>
        <sz val="12"/>
        <color theme="3" tint="0.39997558519241921"/>
        <rFont val="Calibri"/>
        <family val="2"/>
        <scheme val="minor"/>
      </rPr>
      <t>Tui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Tuy</t>
    </r>
    <r>
      <rPr>
        <sz val="12"/>
        <color theme="3" tint="0.39997558519241921"/>
        <rFont val="Calibri"/>
        <family val="2"/>
        <scheme val="minor"/>
      </rPr>
      <t xml:space="preserve"> (BF-TUI)
</t>
    </r>
  </si>
  <si>
    <r>
      <t xml:space="preserve">ISO 3166-2 changed the spelling of two (2) subdivisions
</t>
    </r>
    <r>
      <rPr>
        <b/>
        <sz val="12"/>
        <color theme="3" tint="0.39997558519241921"/>
        <rFont val="Calibri"/>
        <family val="2"/>
        <scheme val="minor"/>
      </rPr>
      <t>Araucanía</t>
    </r>
    <r>
      <rPr>
        <sz val="12"/>
        <color theme="3" tint="0.39997558519241921"/>
        <rFont val="Calibri"/>
        <family val="2"/>
        <scheme val="minor"/>
      </rPr>
      <t xml:space="preserve"> to</t>
    </r>
    <r>
      <rPr>
        <b/>
        <sz val="12"/>
        <color theme="3" tint="0.39997558519241921"/>
        <rFont val="Calibri"/>
        <family val="2"/>
        <scheme val="minor"/>
      </rPr>
      <t xml:space="preserve"> La Araucanía</t>
    </r>
    <r>
      <rPr>
        <sz val="12"/>
        <color theme="3" tint="0.39997558519241921"/>
        <rFont val="Calibri"/>
        <family val="2"/>
        <scheme val="minor"/>
      </rPr>
      <t xml:space="preserve"> (CL-AR);
</t>
    </r>
    <r>
      <rPr>
        <b/>
        <sz val="12"/>
        <color theme="3" tint="0.39997558519241921"/>
        <rFont val="Calibri"/>
        <family val="2"/>
        <scheme val="minor"/>
      </rPr>
      <t>Aysén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Aisén del General Carlos Ibañez del Campo</t>
    </r>
    <r>
      <rPr>
        <sz val="12"/>
        <color theme="3" tint="0.39997558519241921"/>
        <rFont val="Calibri"/>
        <family val="2"/>
        <scheme val="minor"/>
      </rPr>
      <t xml:space="preserve"> (CL-AI)
</t>
    </r>
  </si>
  <si>
    <r>
      <t xml:space="preserve">ISO 3166-2 changed the spelling of one (1) subdivision
</t>
    </r>
    <r>
      <rPr>
        <b/>
        <sz val="12"/>
        <color theme="3" tint="0.39997558519241921"/>
        <rFont val="Calibri"/>
        <family val="2"/>
        <scheme val="minor"/>
      </rPr>
      <t xml:space="preserve">Msila </t>
    </r>
    <r>
      <rPr>
        <sz val="12"/>
        <color theme="3" tint="0.39997558519241921"/>
        <rFont val="Calibri"/>
        <family val="2"/>
        <scheme val="minor"/>
      </rPr>
      <t xml:space="preserve">to </t>
    </r>
    <r>
      <rPr>
        <b/>
        <sz val="12"/>
        <color theme="3" tint="0.39997558519241921"/>
        <rFont val="Calibri"/>
        <family val="2"/>
        <scheme val="minor"/>
      </rPr>
      <t>M'sila</t>
    </r>
    <r>
      <rPr>
        <sz val="12"/>
        <color theme="3" tint="0.39997558519241921"/>
        <rFont val="Calibri"/>
        <family val="2"/>
        <scheme val="minor"/>
      </rPr>
      <t xml:space="preserve"> (DZ-28)
</t>
    </r>
  </si>
  <si>
    <t>11/15/2016; 11/22/2016; 
12/07/2016</t>
  </si>
  <si>
    <t>PW/PLW/585</t>
  </si>
  <si>
    <r>
      <t xml:space="preserve">ISO 3166-2 changed the spelling of one (1) subdivision
</t>
    </r>
    <r>
      <rPr>
        <b/>
        <sz val="12"/>
        <color theme="3" tint="0.39997558519241921"/>
        <rFont val="Calibri"/>
        <family val="2"/>
        <scheme val="minor"/>
      </rPr>
      <t>Hatobohei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Hatohobei</t>
    </r>
    <r>
      <rPr>
        <sz val="12"/>
        <color theme="3" tint="0.39997558519241921"/>
        <rFont val="Calibri"/>
        <family val="2"/>
        <scheme val="minor"/>
      </rPr>
      <t xml:space="preserve"> (PW-050)
</t>
    </r>
  </si>
  <si>
    <t>Change 21</t>
  </si>
  <si>
    <t>KP/PRK/408</t>
  </si>
  <si>
    <t xml:space="preserve">GENC to be updated
 </t>
  </si>
  <si>
    <t xml:space="preserve">GENC to be updated
Spellings allowed according to
McCune-Reischauer, 1939 Romanization System
 </t>
  </si>
  <si>
    <t>QA/QAT/634</t>
  </si>
  <si>
    <t xml:space="preserve">GENC to be updated
</t>
  </si>
  <si>
    <r>
      <t xml:space="preserve">FNC approved one (1) new administrative subdivision
</t>
    </r>
    <r>
      <rPr>
        <b/>
        <sz val="12"/>
        <color theme="3" tint="0.39997558519241921"/>
        <rFont val="Calibri"/>
        <family val="2"/>
        <scheme val="minor"/>
      </rPr>
      <t>Ash Shīḩānīyah</t>
    </r>
    <r>
      <rPr>
        <sz val="12"/>
        <color theme="3" tint="0.39997558519241921"/>
        <rFont val="Calibri"/>
        <family val="2"/>
        <scheme val="minor"/>
      </rPr>
      <t xml:space="preserve"> (QA-SH)
</t>
    </r>
    <r>
      <rPr>
        <b/>
        <sz val="12"/>
        <color theme="3" tint="0.39997558519241921"/>
        <rFont val="Calibri"/>
        <family val="2"/>
        <scheme val="minor"/>
      </rPr>
      <t>baladīyah</t>
    </r>
    <r>
      <rPr>
        <sz val="12"/>
        <color theme="3" tint="0.39997558519241921"/>
        <rFont val="Calibri"/>
        <family val="2"/>
        <scheme val="minor"/>
      </rPr>
      <t xml:space="preserve"> (ara) / </t>
    </r>
    <r>
      <rPr>
        <b/>
        <sz val="12"/>
        <color theme="3" tint="0.39997558519241921"/>
        <rFont val="Calibri"/>
        <family val="2"/>
        <scheme val="minor"/>
      </rPr>
      <t>municipality</t>
    </r>
    <r>
      <rPr>
        <sz val="12"/>
        <color theme="3" tint="0.39997558519241921"/>
        <rFont val="Calibri"/>
        <family val="2"/>
        <scheme val="minor"/>
      </rPr>
      <t xml:space="preserve"> (eng)</t>
    </r>
  </si>
  <si>
    <t>SD/SDN/729</t>
  </si>
  <si>
    <r>
      <t xml:space="preserve">FNC approved spelling change to three (3) administrative subdivisions
</t>
    </r>
    <r>
      <rPr>
        <b/>
        <sz val="12"/>
        <color theme="3" tint="0.39997558519241921"/>
        <rFont val="Calibri"/>
        <family val="2"/>
        <scheme val="minor"/>
      </rPr>
      <t xml:space="preserve">Al Gazira </t>
    </r>
    <r>
      <rPr>
        <sz val="12"/>
        <color theme="3" tint="0.39997558519241921"/>
        <rFont val="Calibri"/>
        <family val="2"/>
        <scheme val="minor"/>
      </rPr>
      <t xml:space="preserve"> to  </t>
    </r>
    <r>
      <rPr>
        <b/>
        <sz val="12"/>
        <color theme="3" tint="0.39997558519241921"/>
        <rFont val="Calibri"/>
        <family val="2"/>
        <scheme val="minor"/>
      </rPr>
      <t xml:space="preserve">Gezira </t>
    </r>
    <r>
      <rPr>
        <sz val="12"/>
        <color theme="3" tint="0.39997558519241921"/>
        <rFont val="Calibri"/>
        <family val="2"/>
        <scheme val="minor"/>
      </rPr>
      <t xml:space="preserve"> (SD-GZ)
</t>
    </r>
    <r>
      <rPr>
        <b/>
        <sz val="12"/>
        <color theme="3" tint="0.39997558519241921"/>
        <rFont val="Calibri"/>
        <family val="2"/>
        <scheme val="minor"/>
      </rPr>
      <t>Al Gedaref</t>
    </r>
    <r>
      <rPr>
        <sz val="12"/>
        <color theme="3" tint="0.39997558519241921"/>
        <rFont val="Calibri"/>
        <family val="2"/>
        <scheme val="minor"/>
      </rPr>
      <t xml:space="preserve">  to  </t>
    </r>
    <r>
      <rPr>
        <b/>
        <sz val="12"/>
        <color theme="3" tint="0.39997558519241921"/>
        <rFont val="Calibri"/>
        <family val="2"/>
        <scheme val="minor"/>
      </rPr>
      <t xml:space="preserve">Gedaref </t>
    </r>
    <r>
      <rPr>
        <sz val="12"/>
        <color theme="3" tint="0.39997558519241921"/>
        <rFont val="Calibri"/>
        <family val="2"/>
        <scheme val="minor"/>
      </rPr>
      <t xml:space="preserve"> (SD-GD)
</t>
    </r>
    <r>
      <rPr>
        <b/>
        <sz val="12"/>
        <color theme="3" tint="0.39997558519241921"/>
        <rFont val="Calibri"/>
        <family val="2"/>
        <scheme val="minor"/>
      </rPr>
      <t xml:space="preserve">Western Kordofan </t>
    </r>
    <r>
      <rPr>
        <sz val="12"/>
        <color theme="3" tint="0.39997558519241921"/>
        <rFont val="Calibri"/>
        <family val="2"/>
        <scheme val="minor"/>
      </rPr>
      <t xml:space="preserve"> to  </t>
    </r>
    <r>
      <rPr>
        <b/>
        <sz val="12"/>
        <color theme="3" tint="0.39997558519241921"/>
        <rFont val="Calibri"/>
        <family val="2"/>
        <scheme val="minor"/>
      </rPr>
      <t xml:space="preserve">West Kordofan </t>
    </r>
    <r>
      <rPr>
        <sz val="12"/>
        <color theme="3" tint="0.39997558519241921"/>
        <rFont val="Calibri"/>
        <family val="2"/>
        <scheme val="minor"/>
      </rPr>
      <t xml:space="preserve"> (SD-GK)
</t>
    </r>
  </si>
  <si>
    <t>Change 22</t>
  </si>
  <si>
    <t>Change 23</t>
  </si>
  <si>
    <t>Change 24</t>
  </si>
  <si>
    <t>Change 25</t>
  </si>
  <si>
    <t>GM/GMB/270</t>
  </si>
  <si>
    <t>Change 26</t>
  </si>
  <si>
    <t>BD/BGD/050</t>
  </si>
  <si>
    <r>
      <t xml:space="preserve">ISO 3166-2 added one (1) subdivision
</t>
    </r>
    <r>
      <rPr>
        <b/>
        <sz val="12"/>
        <color theme="3" tint="0.39997558519241921"/>
        <rFont val="Calibri"/>
        <family val="2"/>
        <scheme val="minor"/>
      </rPr>
      <t>Mymensingh</t>
    </r>
    <r>
      <rPr>
        <sz val="12"/>
        <color theme="3" tint="0.39997558519241921"/>
        <rFont val="Calibri"/>
        <family val="2"/>
        <scheme val="minor"/>
      </rPr>
      <t xml:space="preserve"> (BD-H)
</t>
    </r>
  </si>
  <si>
    <t>Change 27</t>
  </si>
  <si>
    <r>
      <t xml:space="preserve">FNC approved spelling change to two (2) administrative subdivisions
</t>
    </r>
    <r>
      <rPr>
        <b/>
        <sz val="12"/>
        <color theme="3" tint="0.39997558519241921"/>
        <rFont val="Calibri"/>
        <family val="2"/>
        <scheme val="minor"/>
      </rPr>
      <t>Nasŏn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Rasŏn</t>
    </r>
    <r>
      <rPr>
        <sz val="12"/>
        <color theme="3" tint="0.39997558519241921"/>
        <rFont val="Calibri"/>
        <family val="2"/>
        <scheme val="minor"/>
      </rPr>
      <t xml:space="preserve"> (KP-13)
</t>
    </r>
    <r>
      <rPr>
        <b/>
        <sz val="12"/>
        <color theme="3" tint="0.39997558519241921"/>
        <rFont val="Calibri"/>
        <family val="2"/>
        <scheme val="minor"/>
      </rPr>
      <t>Yanggang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Ryanggang</t>
    </r>
    <r>
      <rPr>
        <sz val="12"/>
        <color theme="3" tint="0.39997558519241921"/>
        <rFont val="Calibri"/>
        <family val="2"/>
        <scheme val="minor"/>
      </rPr>
      <t xml:space="preserve"> (KP-10)
FNC approved category change to </t>
    </r>
    <r>
      <rPr>
        <b/>
        <sz val="12"/>
        <color theme="3" tint="0.39997558519241921"/>
        <rFont val="Calibri"/>
        <family val="2"/>
        <scheme val="minor"/>
      </rPr>
      <t>Ryanggang</t>
    </r>
    <r>
      <rPr>
        <sz val="12"/>
        <color theme="3" tint="0.39997558519241921"/>
        <rFont val="Calibri"/>
        <family val="2"/>
        <scheme val="minor"/>
      </rPr>
      <t xml:space="preserve"> (KP-10)
</t>
    </r>
    <r>
      <rPr>
        <b/>
        <sz val="12"/>
        <color theme="3" tint="0.39997558519241921"/>
        <rFont val="Calibri"/>
        <family val="2"/>
        <scheme val="minor"/>
      </rPr>
      <t>si</t>
    </r>
    <r>
      <rPr>
        <sz val="12"/>
        <color theme="3" tint="0.39997558519241921"/>
        <rFont val="Calibri"/>
        <family val="2"/>
        <scheme val="minor"/>
      </rPr>
      <t xml:space="preserve"> (kor) / </t>
    </r>
    <r>
      <rPr>
        <b/>
        <sz val="12"/>
        <color theme="3" tint="0.39997558519241921"/>
        <rFont val="Calibri"/>
        <family val="2"/>
        <scheme val="minor"/>
      </rPr>
      <t>special city</t>
    </r>
    <r>
      <rPr>
        <sz val="12"/>
        <color theme="3" tint="0.39997558519241921"/>
        <rFont val="Calibri"/>
        <family val="2"/>
        <scheme val="minor"/>
      </rPr>
      <t xml:space="preserve"> (eng)   to   </t>
    </r>
    <r>
      <rPr>
        <b/>
        <sz val="12"/>
        <color theme="3" tint="0.39997558519241921"/>
        <rFont val="Calibri"/>
        <family val="2"/>
        <scheme val="minor"/>
      </rPr>
      <t>si</t>
    </r>
    <r>
      <rPr>
        <sz val="12"/>
        <color theme="3" tint="0.39997558519241921"/>
        <rFont val="Calibri"/>
        <family val="2"/>
        <scheme val="minor"/>
      </rPr>
      <t xml:space="preserve"> (kor) / </t>
    </r>
    <r>
      <rPr>
        <b/>
        <sz val="12"/>
        <color theme="3" tint="0.39997558519241921"/>
        <rFont val="Calibri"/>
        <family val="2"/>
        <scheme val="minor"/>
      </rPr>
      <t>city</t>
    </r>
    <r>
      <rPr>
        <sz val="12"/>
        <color theme="3" tint="0.39997558519241921"/>
        <rFont val="Calibri"/>
        <family val="2"/>
        <scheme val="minor"/>
      </rPr>
      <t xml:space="preserve"> (eng)
FNC approved category change to </t>
    </r>
    <r>
      <rPr>
        <b/>
        <sz val="12"/>
        <color theme="3" tint="0.39997558519241921"/>
        <rFont val="Calibri"/>
        <family val="2"/>
        <scheme val="minor"/>
      </rPr>
      <t>P’yŏngyang</t>
    </r>
    <r>
      <rPr>
        <sz val="12"/>
        <color theme="3" tint="0.39997558519241921"/>
        <rFont val="Calibri"/>
        <family val="2"/>
        <scheme val="minor"/>
      </rPr>
      <t xml:space="preserve"> (KP-01)
</t>
    </r>
    <r>
      <rPr>
        <b/>
        <sz val="12"/>
        <color theme="3" tint="0.39997558519241921"/>
        <rFont val="Calibri"/>
        <family val="2"/>
        <scheme val="minor"/>
      </rPr>
      <t>si</t>
    </r>
    <r>
      <rPr>
        <sz val="12"/>
        <color theme="3" tint="0.39997558519241921"/>
        <rFont val="Calibri"/>
        <family val="2"/>
        <scheme val="minor"/>
      </rPr>
      <t xml:space="preserve"> (kor) / </t>
    </r>
    <r>
      <rPr>
        <b/>
        <sz val="12"/>
        <color theme="3" tint="0.39997558519241921"/>
        <rFont val="Calibri"/>
        <family val="2"/>
        <scheme val="minor"/>
      </rPr>
      <t>special city</t>
    </r>
    <r>
      <rPr>
        <sz val="12"/>
        <color theme="3" tint="0.39997558519241921"/>
        <rFont val="Calibri"/>
        <family val="2"/>
        <scheme val="minor"/>
      </rPr>
      <t xml:space="preserve"> (eng)
           to
</t>
    </r>
    <r>
      <rPr>
        <b/>
        <sz val="12"/>
        <color theme="3" tint="0.39997558519241921"/>
        <rFont val="Calibri"/>
        <family val="2"/>
        <scheme val="minor"/>
      </rPr>
      <t>jikhalsi</t>
    </r>
    <r>
      <rPr>
        <sz val="12"/>
        <color theme="3" tint="0.39997558519241921"/>
        <rFont val="Calibri"/>
        <family val="2"/>
        <scheme val="minor"/>
      </rPr>
      <t xml:space="preserve"> (kor) / </t>
    </r>
    <r>
      <rPr>
        <b/>
        <sz val="12"/>
        <color theme="3" tint="0.39997558519241921"/>
        <rFont val="Calibri"/>
        <family val="2"/>
        <scheme val="minor"/>
      </rPr>
      <t>directly-controlled city</t>
    </r>
    <r>
      <rPr>
        <sz val="12"/>
        <color theme="3" tint="0.39997558519241921"/>
        <rFont val="Calibri"/>
        <family val="2"/>
        <scheme val="minor"/>
      </rPr>
      <t xml:space="preserve"> (eng)</t>
    </r>
  </si>
  <si>
    <t>Agrees with GENC
ISO Notification 11/15/2016</t>
  </si>
  <si>
    <t>Does not agree with GENC
ISO Notification 11/15/2016</t>
  </si>
  <si>
    <t>Agrees with GENC
GENC status change ALL to "ISO"
ISO Notification 11/15/2016</t>
  </si>
  <si>
    <t>GENC codes to be updated to match ISO 3166-2 codes
ISO Notification 11/15/2016</t>
  </si>
  <si>
    <t>GENC to be updated
ISO Notification 11/15/2016
ISO Notification 12/07/2016</t>
  </si>
  <si>
    <t xml:space="preserve">Agrees with GENC
GENC status to be updated to "ISO"
ISO Notification 11/15/2016
 </t>
  </si>
  <si>
    <t>GENC to be updated
ISO Notification 11/15/2016</t>
  </si>
  <si>
    <t>GENC code to be updated to match ISO 3166-2 code
(TJ-NO)  to  (TJ-RA)
ISO Notification 11/15/2016</t>
  </si>
  <si>
    <t>GENC codes to be updated to match ISO 3166-2 codes
ISO Notification 11/15/2016</t>
  </si>
  <si>
    <t>CZ/CZE/203</t>
  </si>
  <si>
    <t>ISO 3166-2 changed the codes for ALL thirteen (13) regions:
CZ-JC to CZ-31, CZ-JM to CZ-64, CZ-41 to CZ-41, CZ-KR to CZ-52,
CZ-LI to CZ-51, CZ-MO to CZ-80, CZ-OL to CZ-71, CZ-PA to CZ-53,
CZ-PL to CZ-32, CZ-PR to CZ-10, CZ-ST to CZ-20, CZ-US to CZ-42,
CZ-VY to CZ-63, CZ-ZL to CZ-72
ISO 3166-2 changed the codes to seventeen (17) districts:
CZ-621 to CZ-641, CZ-624 to CZ-644; CZ-622 to CZ-642,
CZ-623 to CZ-643, CZ-611 to CZ-631, CZ-612 to CZ-632,
CZ-613 to CZ-633, CZ-10A to CZ-110, CZ-10B to CZ-111,
CZ-10C to CZ-112, CZ-10D to CZ-113, CZ-0E to CZ-114,
CZ-10F to CZ-115, CZ-614 to CZ-634, CZ-626 to CZ-646,
CZ-615 to CZ-635, CZ-627 to CZ-647
ISO 3166-2 added seven (7) dictricts:
CZ-116, CZ-117, CZ-118, CZ-119, CZ-120, CZ-121, CZ-122</t>
  </si>
  <si>
    <r>
      <t>ISO 3166-2 reduced the number of regions from twenty-two (22) to thirteen (13)</t>
    </r>
    <r>
      <rPr>
        <b/>
        <sz val="12"/>
        <color theme="3" tint="0.39997558519241921"/>
        <rFont val="Calibri"/>
        <family val="2"/>
        <scheme val="minor"/>
      </rPr>
      <t/>
    </r>
  </si>
  <si>
    <r>
      <t xml:space="preserve">FNC approved one (1) new administrative subdivision
</t>
    </r>
    <r>
      <rPr>
        <b/>
        <sz val="12"/>
        <color theme="3" tint="0.39997558519241921"/>
        <rFont val="Calibri"/>
        <family val="2"/>
        <scheme val="minor"/>
      </rPr>
      <t>Kanifing</t>
    </r>
    <r>
      <rPr>
        <sz val="12"/>
        <color theme="3" tint="0.39997558519241921"/>
        <rFont val="Calibri"/>
        <family val="2"/>
        <scheme val="minor"/>
      </rPr>
      <t xml:space="preserve"> (GM-K); category </t>
    </r>
    <r>
      <rPr>
        <b/>
        <sz val="12"/>
        <color theme="3" tint="0.39997558519241921"/>
        <rFont val="Calibri"/>
        <family val="2"/>
        <scheme val="minor"/>
      </rPr>
      <t>municipality</t>
    </r>
    <r>
      <rPr>
        <sz val="12"/>
        <color theme="3" tint="0.39997558519241921"/>
        <rFont val="Calibri"/>
        <family val="2"/>
        <scheme val="minor"/>
      </rPr>
      <t xml:space="preserve"> (eng)
FNC approved spelling change to one (1) administrative subdivision
</t>
    </r>
    <r>
      <rPr>
        <b/>
        <sz val="12"/>
        <color theme="3" tint="0.39997558519241921"/>
        <rFont val="Calibri"/>
        <family val="2"/>
        <scheme val="minor"/>
      </rPr>
      <t>Western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West Coast</t>
    </r>
    <r>
      <rPr>
        <sz val="12"/>
        <color theme="3" tint="0.39997558519241921"/>
        <rFont val="Calibri"/>
        <family val="2"/>
        <scheme val="minor"/>
      </rPr>
      <t xml:space="preserve"> (GM-W)
FNC approved category change
</t>
    </r>
    <r>
      <rPr>
        <b/>
        <sz val="12"/>
        <color theme="3" tint="0.39997558519241921"/>
        <rFont val="Calibri"/>
        <family val="2"/>
        <scheme val="minor"/>
      </rPr>
      <t>division</t>
    </r>
    <r>
      <rPr>
        <sz val="12"/>
        <color theme="3" tint="0.39997558519241921"/>
        <rFont val="Calibri"/>
        <family val="2"/>
        <scheme val="minor"/>
      </rPr>
      <t xml:space="preserve"> (eng)   to   </t>
    </r>
    <r>
      <rPr>
        <b/>
        <sz val="12"/>
        <color theme="3" tint="0.39997558519241921"/>
        <rFont val="Calibri"/>
        <family val="2"/>
        <scheme val="minor"/>
      </rPr>
      <t>region</t>
    </r>
    <r>
      <rPr>
        <sz val="12"/>
        <color theme="3" tint="0.39997558519241921"/>
        <rFont val="Calibri"/>
        <family val="2"/>
        <scheme val="minor"/>
      </rPr>
      <t xml:space="preserve"> (eng)</t>
    </r>
  </si>
  <si>
    <t xml:space="preserve">GENC to be updated
ISO Notification 11/15/2016
GR-M change agrees with GENC </t>
  </si>
  <si>
    <t xml:space="preserve">Does not agree with GENC
per FNC 389 (KZ-BAY) demoted to secondary
adminstrative division
GENC status to be updated to "Exception"
uncheck Recommended status to reflect ('NO')
ISO Notification 11/15/2016
 </t>
  </si>
  <si>
    <r>
      <t xml:space="preserve">FNC approved conventional names to four (4) adminstrative subdivisions 
</t>
    </r>
    <r>
      <rPr>
        <b/>
        <sz val="12"/>
        <color theme="3" tint="0.39997558519241921"/>
        <rFont val="Calibri"/>
        <family val="2"/>
        <scheme val="minor"/>
      </rPr>
      <t>East Kazakhstan</t>
    </r>
    <r>
      <rPr>
        <sz val="12"/>
        <color theme="3" tint="0.39997558519241921"/>
        <rFont val="Calibri"/>
        <family val="2"/>
        <scheme val="minor"/>
      </rPr>
      <t xml:space="preserve"> (KZ-VOS)
</t>
    </r>
    <r>
      <rPr>
        <b/>
        <sz val="12"/>
        <color theme="3" tint="0.39997558519241921"/>
        <rFont val="Calibri"/>
        <family val="2"/>
        <scheme val="minor"/>
      </rPr>
      <t>North Kazakhstan</t>
    </r>
    <r>
      <rPr>
        <sz val="12"/>
        <color theme="3" tint="0.39997558519241921"/>
        <rFont val="Calibri"/>
        <family val="2"/>
        <scheme val="minor"/>
      </rPr>
      <t xml:space="preserve"> (KZ-SEV)
</t>
    </r>
    <r>
      <rPr>
        <b/>
        <sz val="12"/>
        <color theme="3" tint="0.39997558519241921"/>
        <rFont val="Calibri"/>
        <family val="2"/>
        <scheme val="minor"/>
      </rPr>
      <t>South Kazakhstan</t>
    </r>
    <r>
      <rPr>
        <sz val="12"/>
        <color theme="3" tint="0.39997558519241921"/>
        <rFont val="Calibri"/>
        <family val="2"/>
        <scheme val="minor"/>
      </rPr>
      <t xml:space="preserve"> (KZ-YUZ)
</t>
    </r>
    <r>
      <rPr>
        <b/>
        <sz val="12"/>
        <color theme="3" tint="0.39997558519241921"/>
        <rFont val="Calibri"/>
        <family val="2"/>
        <scheme val="minor"/>
      </rPr>
      <t>West Kazakhstan</t>
    </r>
    <r>
      <rPr>
        <sz val="12"/>
        <color theme="3" tint="0.39997558519241921"/>
        <rFont val="Calibri"/>
        <family val="2"/>
        <scheme val="minor"/>
      </rPr>
      <t xml:space="preserve"> (KZ-ZAP)</t>
    </r>
    <r>
      <rPr>
        <b/>
        <sz val="12"/>
        <color theme="3" tint="0.39997558519241921"/>
        <rFont val="Calibri"/>
        <family val="2"/>
        <scheme val="minor"/>
      </rPr>
      <t/>
    </r>
  </si>
  <si>
    <r>
      <t xml:space="preserve">ISO 3166-2 added one (1) subdivision  (KZ-BAY)
</t>
    </r>
    <r>
      <rPr>
        <b/>
        <sz val="12"/>
        <color theme="3" tint="0.39997558519241921"/>
        <rFont val="Calibri"/>
        <family val="2"/>
        <scheme val="minor"/>
      </rPr>
      <t>Bayqongyr</t>
    </r>
    <r>
      <rPr>
        <sz val="12"/>
        <color theme="3" tint="0.39997558519241921"/>
        <rFont val="Calibri"/>
        <family val="2"/>
        <scheme val="minor"/>
      </rPr>
      <t xml:space="preserve"> (rus) / </t>
    </r>
    <r>
      <rPr>
        <b/>
        <sz val="12"/>
        <color theme="3" tint="0.39997558519241921"/>
        <rFont val="Calibri"/>
        <family val="2"/>
        <scheme val="minor"/>
      </rPr>
      <t>Baykonyr</t>
    </r>
    <r>
      <rPr>
        <sz val="12"/>
        <color theme="3" tint="0.39997558519241921"/>
        <rFont val="Calibri"/>
        <family val="2"/>
        <scheme val="minor"/>
      </rPr>
      <t xml:space="preserve"> (kaz)</t>
    </r>
  </si>
  <si>
    <t>KH/KHM/116</t>
  </si>
  <si>
    <t>Partially Accept</t>
  </si>
  <si>
    <r>
      <t xml:space="preserve">GENC code to be updated to match ISO 3166-2 code
Spelling remains </t>
    </r>
    <r>
      <rPr>
        <b/>
        <sz val="12"/>
        <color theme="3" tint="0.39997558519241921"/>
        <rFont val="Calibri"/>
        <family val="2"/>
        <scheme val="minor"/>
      </rPr>
      <t>Ciudad de México</t>
    </r>
    <r>
      <rPr>
        <sz val="12"/>
        <color theme="3" tint="0.39997558519241921"/>
        <rFont val="Calibri"/>
        <family val="2"/>
        <scheme val="minor"/>
      </rPr>
      <t>; ISO Notification 11/15/2016
Agrees with GENC
GENC status changes to "ISO"
Does not agrees with GENC
GENC status changes to "Exception"</t>
    </r>
  </si>
  <si>
    <t>MM/MMR/104</t>
  </si>
  <si>
    <r>
      <t xml:space="preserve">ISO 3166-2 changed the spelling of two (2) subdivisions
</t>
    </r>
    <r>
      <rPr>
        <b/>
        <sz val="12"/>
        <color theme="3" tint="0.39997558519241921"/>
        <rFont val="Calibri"/>
        <family val="2"/>
        <scheme val="minor"/>
      </rPr>
      <t>Ayeyawady</t>
    </r>
    <r>
      <rPr>
        <sz val="12"/>
        <color theme="3" tint="0.39997558519241921"/>
        <rFont val="Calibri"/>
        <family val="2"/>
        <scheme val="minor"/>
      </rPr>
      <t xml:space="preserve"> to Ayeyarwady (MM-07); </t>
    </r>
    <r>
      <rPr>
        <b/>
        <sz val="12"/>
        <color theme="3" tint="0.39997558519241921"/>
        <rFont val="Calibri"/>
        <family val="2"/>
        <scheme val="minor"/>
      </rPr>
      <t>Taninthayi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Tanintharyi</t>
    </r>
    <r>
      <rPr>
        <sz val="12"/>
        <color theme="3" tint="0.39997558519241921"/>
        <rFont val="Calibri"/>
        <family val="2"/>
        <scheme val="minor"/>
      </rPr>
      <t xml:space="preserve"> (MM-05)
</t>
    </r>
  </si>
  <si>
    <t>Change 28</t>
  </si>
  <si>
    <t>Change 29</t>
  </si>
  <si>
    <r>
      <t xml:space="preserve">ISO 3166-2 added one (1) subdivision
</t>
    </r>
    <r>
      <rPr>
        <b/>
        <sz val="12"/>
        <color theme="3" tint="0.39997558519241921"/>
        <rFont val="Calibri"/>
        <family val="2"/>
        <scheme val="minor"/>
      </rPr>
      <t>Nohiyahoi Tobei Jumhurí</t>
    </r>
    <r>
      <rPr>
        <sz val="12"/>
        <color theme="3" tint="0.39997558519241921"/>
        <rFont val="Calibri"/>
        <family val="2"/>
        <scheme val="minor"/>
      </rPr>
      <t xml:space="preserve"> (TJ-RA)</t>
    </r>
  </si>
  <si>
    <t>TH/THA/764</t>
  </si>
  <si>
    <t>RW/RWA/646</t>
  </si>
  <si>
    <t>Change 30</t>
  </si>
  <si>
    <t>Change 31</t>
  </si>
  <si>
    <t>TW/TWN/158</t>
  </si>
  <si>
    <r>
      <t xml:space="preserve">ISO 3166-2 revised the subdivision category from </t>
    </r>
    <r>
      <rPr>
        <b/>
        <sz val="12"/>
        <color theme="3" tint="0.39997558519241921"/>
        <rFont val="Calibri"/>
        <family val="2"/>
        <scheme val="minor"/>
      </rPr>
      <t>district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county</t>
    </r>
    <r>
      <rPr>
        <sz val="12"/>
        <color theme="3" tint="0.39997558519241921"/>
        <rFont val="Calibri"/>
        <family val="2"/>
        <scheme val="minor"/>
      </rPr>
      <t xml:space="preserve"> for thirteen (13) subdivisions; revised the subdivision category from </t>
    </r>
    <r>
      <rPr>
        <b/>
        <sz val="12"/>
        <color theme="3" tint="0.39997558519241921"/>
        <rFont val="Calibri"/>
        <family val="2"/>
        <scheme val="minor"/>
      </rPr>
      <t>municipality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city</t>
    </r>
    <r>
      <rPr>
        <sz val="12"/>
        <color theme="3" tint="0.39997558519241921"/>
        <rFont val="Calibri"/>
        <family val="2"/>
        <scheme val="minor"/>
      </rPr>
      <t xml:space="preserve"> for three (3) subdivisions</t>
    </r>
  </si>
  <si>
    <t>Change 32</t>
  </si>
  <si>
    <r>
      <t xml:space="preserve">FNC approved category change for </t>
    </r>
    <r>
      <rPr>
        <b/>
        <sz val="12"/>
        <color theme="3" tint="0.39997558519241921"/>
        <rFont val="Calibri"/>
        <family val="2"/>
        <scheme val="minor"/>
      </rPr>
      <t>Krung Thep Maha Nakhon</t>
    </r>
    <r>
      <rPr>
        <sz val="12"/>
        <color theme="3" tint="0.39997558519241921"/>
        <rFont val="Calibri"/>
        <family val="2"/>
        <scheme val="minor"/>
      </rPr>
      <t xml:space="preserve"> (TH-10)
</t>
    </r>
    <r>
      <rPr>
        <b/>
        <sz val="12"/>
        <color theme="3" tint="0.39997558519241921"/>
        <rFont val="Calibri"/>
        <family val="2"/>
        <scheme val="minor"/>
      </rPr>
      <t>municipality</t>
    </r>
    <r>
      <rPr>
        <sz val="12"/>
        <color theme="3" tint="0.39997558519241921"/>
        <rFont val="Calibri"/>
        <family val="2"/>
        <scheme val="minor"/>
      </rPr>
      <t xml:space="preserve"> (eng) to </t>
    </r>
    <r>
      <rPr>
        <b/>
        <sz val="12"/>
        <color theme="3" tint="0.39997558519241921"/>
        <rFont val="Calibri"/>
        <family val="2"/>
        <scheme val="minor"/>
      </rPr>
      <t>metropolitan administration</t>
    </r>
    <r>
      <rPr>
        <sz val="12"/>
        <color theme="3" tint="0.39997558519241921"/>
        <rFont val="Calibri"/>
        <family val="2"/>
        <scheme val="minor"/>
      </rPr>
      <t xml:space="preserve"> (eng)</t>
    </r>
  </si>
  <si>
    <r>
      <t xml:space="preserve">ISO 3166-2 revised subdivision category from </t>
    </r>
    <r>
      <rPr>
        <b/>
        <sz val="12"/>
        <color theme="3" tint="0.39997558519241921"/>
        <rFont val="Calibri"/>
        <family val="2"/>
        <scheme val="minor"/>
      </rPr>
      <t>town council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city</t>
    </r>
    <r>
      <rPr>
        <sz val="12"/>
        <color theme="3" tint="0.39997558519241921"/>
        <rFont val="Calibri"/>
        <family val="2"/>
        <scheme val="minor"/>
      </rPr>
      <t xml:space="preserve"> (eng) and </t>
    </r>
    <r>
      <rPr>
        <b/>
        <sz val="12"/>
        <color theme="3" tint="0.39997558519241921"/>
        <rFont val="Calibri"/>
        <family val="2"/>
        <scheme val="minor"/>
      </rPr>
      <t>intara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umujyi</t>
    </r>
    <r>
      <rPr>
        <sz val="12"/>
        <color theme="3" tint="0.39997558519241921"/>
        <rFont val="Calibri"/>
        <family val="2"/>
        <scheme val="minor"/>
      </rPr>
      <t xml:space="preserve"> (kin)</t>
    </r>
  </si>
  <si>
    <r>
      <t xml:space="preserve">ISO 3166-2 added one (1) subdivision
</t>
    </r>
    <r>
      <rPr>
        <b/>
        <sz val="12"/>
        <color theme="3" tint="0.39997558519241921"/>
        <rFont val="Calibri"/>
        <family val="2"/>
        <scheme val="minor"/>
      </rPr>
      <t>Ankaran</t>
    </r>
    <r>
      <rPr>
        <sz val="12"/>
        <color theme="3" tint="0.39997558519241921"/>
        <rFont val="Calibri"/>
        <family val="2"/>
        <scheme val="minor"/>
      </rPr>
      <t xml:space="preserve"> (SI-213)
ISO3166-2 changes subdivision category
</t>
    </r>
    <r>
      <rPr>
        <b/>
        <sz val="12"/>
        <color theme="3" tint="0.39997558519241921"/>
        <rFont val="Calibri"/>
        <family val="2"/>
        <scheme val="minor"/>
      </rPr>
      <t>občina</t>
    </r>
    <r>
      <rPr>
        <sz val="12"/>
        <color theme="3" tint="0.39997558519241921"/>
        <rFont val="Calibri"/>
        <family val="2"/>
        <scheme val="minor"/>
      </rPr>
      <t xml:space="preserve"> (slv) / </t>
    </r>
    <r>
      <rPr>
        <b/>
        <sz val="12"/>
        <color theme="3" tint="0.39997558519241921"/>
        <rFont val="Calibri"/>
        <family val="2"/>
        <scheme val="minor"/>
      </rPr>
      <t>commune</t>
    </r>
    <r>
      <rPr>
        <sz val="12"/>
        <color theme="3" tint="0.39997558519241921"/>
        <rFont val="Calibri"/>
        <family val="2"/>
        <scheme val="minor"/>
      </rPr>
      <t xml:space="preserve"> (eng)   to  </t>
    </r>
    <r>
      <rPr>
        <b/>
        <sz val="12"/>
        <color theme="3" tint="0.39997558519241921"/>
        <rFont val="Calibri"/>
        <family val="2"/>
        <scheme val="minor"/>
      </rPr>
      <t>občina</t>
    </r>
    <r>
      <rPr>
        <sz val="12"/>
        <color theme="3" tint="0.39997558519241921"/>
        <rFont val="Calibri"/>
        <family val="2"/>
        <scheme val="minor"/>
      </rPr>
      <t xml:space="preserve"> (slv) / </t>
    </r>
    <r>
      <rPr>
        <b/>
        <sz val="12"/>
        <color theme="3" tint="0.39997558519241921"/>
        <rFont val="Calibri"/>
        <family val="2"/>
        <scheme val="minor"/>
      </rPr>
      <t>municipality</t>
    </r>
    <r>
      <rPr>
        <sz val="12"/>
        <color theme="3" tint="0.39997558519241921"/>
        <rFont val="Calibri"/>
        <family val="2"/>
        <scheme val="minor"/>
      </rPr>
      <t xml:space="preserve"> (eng)
One-hundred ninety-eight of the two-hundred and three GENC municipalities will have their GENC status changed
</t>
    </r>
  </si>
  <si>
    <r>
      <t xml:space="preserve">FNC approved category change for </t>
    </r>
    <r>
      <rPr>
        <b/>
        <sz val="12"/>
        <color theme="3" tint="0.39997558519241921"/>
        <rFont val="Calibri"/>
        <family val="2"/>
        <scheme val="minor"/>
      </rPr>
      <t>Kinshasa</t>
    </r>
    <r>
      <rPr>
        <sz val="12"/>
        <color theme="3" tint="0.39997558519241921"/>
        <rFont val="Calibri"/>
        <family val="2"/>
        <scheme val="minor"/>
      </rPr>
      <t xml:space="preserve"> (CD-KN)
</t>
    </r>
    <r>
      <rPr>
        <b/>
        <sz val="12"/>
        <color theme="3" tint="0.39997558519241921"/>
        <rFont val="Calibri"/>
        <family val="2"/>
        <scheme val="minor"/>
      </rPr>
      <t>ville</t>
    </r>
    <r>
      <rPr>
        <sz val="12"/>
        <color theme="3" tint="0.39997558519241921"/>
        <rFont val="Calibri"/>
        <family val="2"/>
        <scheme val="minor"/>
      </rPr>
      <t xml:space="preserve"> (fra) / </t>
    </r>
    <r>
      <rPr>
        <b/>
        <sz val="12"/>
        <color theme="3" tint="0.39997558519241921"/>
        <rFont val="Calibri"/>
        <family val="2"/>
        <scheme val="minor"/>
      </rPr>
      <t>town</t>
    </r>
    <r>
      <rPr>
        <sz val="12"/>
        <color theme="3" tint="0.39997558519241921"/>
        <rFont val="Calibri"/>
        <family val="2"/>
        <scheme val="minor"/>
      </rPr>
      <t xml:space="preserve"> (eng)   to  </t>
    </r>
    <r>
      <rPr>
        <b/>
        <sz val="12"/>
        <color theme="3" tint="0.39997558519241921"/>
        <rFont val="Calibri"/>
        <family val="2"/>
        <scheme val="minor"/>
      </rPr>
      <t>ville</t>
    </r>
    <r>
      <rPr>
        <sz val="12"/>
        <color theme="3" tint="0.39997558519241921"/>
        <rFont val="Calibri"/>
        <family val="2"/>
        <scheme val="minor"/>
      </rPr>
      <t xml:space="preserve"> (fra) / </t>
    </r>
    <r>
      <rPr>
        <b/>
        <sz val="12"/>
        <color theme="3" tint="0.39997558519241921"/>
        <rFont val="Calibri"/>
        <family val="2"/>
        <scheme val="minor"/>
      </rPr>
      <t>city</t>
    </r>
    <r>
      <rPr>
        <sz val="12"/>
        <color theme="3" tint="0.39997558519241921"/>
        <rFont val="Calibri"/>
        <family val="2"/>
        <scheme val="minor"/>
      </rPr>
      <t xml:space="preserve"> (eng)</t>
    </r>
  </si>
  <si>
    <t>AW/ABW/533</t>
  </si>
  <si>
    <t xml:space="preserve">GENC to be updated
ISO Notification 11/15/2016
 </t>
  </si>
  <si>
    <t>Change 33</t>
  </si>
  <si>
    <t>Change 34</t>
  </si>
  <si>
    <t>Reject</t>
  </si>
  <si>
    <t>Change 35</t>
  </si>
  <si>
    <t>ISO 3166-2 added three (3) overseas regions FR-GUA, FR-LRE, FR-MAY</t>
  </si>
  <si>
    <t>GENC treats separately as Geopolitical Entities GP, RE, YT
ISO Notification 11/15/2016</t>
  </si>
  <si>
    <r>
      <t xml:space="preserve">ISO 3166-2 changed the spelling of four (4) subdivisions
</t>
    </r>
    <r>
      <rPr>
        <b/>
        <sz val="12"/>
        <color theme="3" tint="0.39997558519241921"/>
        <rFont val="Calibri"/>
        <family val="2"/>
        <scheme val="minor"/>
      </rPr>
      <t>Jaipurhat</t>
    </r>
    <r>
      <rPr>
        <sz val="12"/>
        <color theme="3" tint="0.39997558519241921"/>
        <rFont val="Calibri"/>
        <family val="2"/>
        <scheme val="minor"/>
      </rPr>
      <t xml:space="preserve"> to</t>
    </r>
    <r>
      <rPr>
        <b/>
        <sz val="12"/>
        <color theme="3" tint="0.39997558519241921"/>
        <rFont val="Calibri"/>
        <family val="2"/>
        <scheme val="minor"/>
      </rPr>
      <t xml:space="preserve"> Joypurhat</t>
    </r>
    <r>
      <rPr>
        <sz val="12"/>
        <color theme="3" tint="0.39997558519241921"/>
        <rFont val="Calibri"/>
        <family val="2"/>
        <scheme val="minor"/>
      </rPr>
      <t xml:space="preserve"> (BD-24); </t>
    </r>
    <r>
      <rPr>
        <b/>
        <sz val="12"/>
        <color theme="3" tint="0.39997558519241921"/>
        <rFont val="Calibri"/>
        <family val="2"/>
        <scheme val="minor"/>
      </rPr>
      <t>Jhalakati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Jhalakathi</t>
    </r>
    <r>
      <rPr>
        <sz val="12"/>
        <color theme="3" tint="0.39997558519241921"/>
        <rFont val="Calibri"/>
        <family val="2"/>
        <scheme val="minor"/>
      </rPr>
      <t xml:space="preserve"> (BD-25); </t>
    </r>
    <r>
      <rPr>
        <b/>
        <sz val="12"/>
        <color theme="3" tint="0.39997558519241921"/>
        <rFont val="Calibri"/>
        <family val="2"/>
        <scheme val="minor"/>
      </rPr>
      <t>Khagrachari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 xml:space="preserve">Khagrachhari </t>
    </r>
    <r>
      <rPr>
        <sz val="12"/>
        <color theme="3" tint="0.39997558519241921"/>
        <rFont val="Calibri"/>
        <family val="2"/>
        <scheme val="minor"/>
      </rPr>
      <t xml:space="preserve">(BD-29); and </t>
    </r>
    <r>
      <rPr>
        <b/>
        <sz val="12"/>
        <color theme="3" tint="0.39997558519241921"/>
        <rFont val="Calibri"/>
        <family val="2"/>
        <scheme val="minor"/>
      </rPr>
      <t>Nawabganj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Chapai Nawabganj</t>
    </r>
    <r>
      <rPr>
        <sz val="12"/>
        <color theme="3" tint="0.39997558519241921"/>
        <rFont val="Calibri"/>
        <family val="2"/>
        <scheme val="minor"/>
      </rPr>
      <t xml:space="preserve"> (BD-45)
</t>
    </r>
  </si>
  <si>
    <r>
      <t xml:space="preserve">ISO 3166-2 changed the spelling of two (2) subdivisions
</t>
    </r>
    <r>
      <rPr>
        <b/>
        <sz val="12"/>
        <color theme="3" tint="0.39997558519241921"/>
        <rFont val="Calibri"/>
        <family val="2"/>
        <scheme val="minor"/>
      </rPr>
      <t>Ha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Haa</t>
    </r>
    <r>
      <rPr>
        <sz val="12"/>
        <color theme="3" tint="0.39997558519241921"/>
        <rFont val="Calibri"/>
        <family val="2"/>
        <scheme val="minor"/>
      </rPr>
      <t xml:space="preserve"> (BT-13); </t>
    </r>
    <r>
      <rPr>
        <b/>
        <sz val="12"/>
        <color theme="3" tint="0.39997558519241921"/>
        <rFont val="Calibri"/>
        <family val="2"/>
        <scheme val="minor"/>
      </rPr>
      <t>Samdrup Jongkha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Samdrup Jongkhar</t>
    </r>
    <r>
      <rPr>
        <sz val="12"/>
        <color theme="3" tint="0.39997558519241921"/>
        <rFont val="Calibri"/>
        <family val="2"/>
        <scheme val="minor"/>
      </rPr>
      <t xml:space="preserve"> (BT-45)
</t>
    </r>
  </si>
  <si>
    <r>
      <t xml:space="preserve">ISO 3166-2 changed the Khmer (khm) spelling of one (1) subdivision
</t>
    </r>
    <r>
      <rPr>
        <b/>
        <sz val="12"/>
        <color theme="3" tint="0.39997558519241921"/>
        <rFont val="Calibri"/>
        <family val="2"/>
        <scheme val="minor"/>
      </rPr>
      <t xml:space="preserve">Tbong Khmum </t>
    </r>
    <r>
      <rPr>
        <sz val="12"/>
        <color theme="3" tint="0.39997558519241921"/>
        <rFont val="Calibri"/>
        <family val="2"/>
        <scheme val="minor"/>
      </rPr>
      <t>to</t>
    </r>
    <r>
      <rPr>
        <b/>
        <sz val="12"/>
        <color theme="3" tint="0.39997558519241921"/>
        <rFont val="Calibri"/>
        <family val="2"/>
        <scheme val="minor"/>
      </rPr>
      <t xml:space="preserve"> Tbong Khmŭm</t>
    </r>
    <r>
      <rPr>
        <sz val="12"/>
        <color theme="3" tint="0.39997558519241921"/>
        <rFont val="Calibri"/>
        <family val="2"/>
        <scheme val="minor"/>
      </rPr>
      <t xml:space="preserve"> (KH-25)
</t>
    </r>
  </si>
  <si>
    <t>Change 36</t>
  </si>
  <si>
    <t>Change 37</t>
  </si>
  <si>
    <r>
      <t xml:space="preserve">ISO 3166-1 added Local Short Name </t>
    </r>
    <r>
      <rPr>
        <b/>
        <sz val="12"/>
        <color theme="3" tint="0.39997558519241921"/>
        <rFont val="Calibri"/>
        <family val="2"/>
        <scheme val="minor"/>
      </rPr>
      <t>Aruba</t>
    </r>
    <r>
      <rPr>
        <sz val="12"/>
        <color theme="3" tint="0.39997558519241921"/>
        <rFont val="Calibri"/>
        <family val="2"/>
        <scheme val="minor"/>
      </rPr>
      <t xml:space="preserve"> in Papiamentu (pap)
</t>
    </r>
  </si>
  <si>
    <r>
      <t xml:space="preserve">ISO 3166-1 added Kurdish (kur) Local Short Name </t>
    </r>
    <r>
      <rPr>
        <b/>
        <sz val="12"/>
        <color theme="3" tint="0.39997558519241921"/>
        <rFont val="Calibri"/>
        <family val="2"/>
        <scheme val="minor"/>
      </rPr>
      <t>‘Êraq</t>
    </r>
  </si>
  <si>
    <r>
      <t xml:space="preserve">ISO 3166-2 changed the spelling and code of one (1) subdivision
</t>
    </r>
    <r>
      <rPr>
        <b/>
        <sz val="12"/>
        <color theme="3" tint="0.39997558519241921"/>
        <rFont val="Calibri"/>
        <family val="2"/>
        <scheme val="minor"/>
      </rPr>
      <t>Distrito Federal (</t>
    </r>
    <r>
      <rPr>
        <sz val="12"/>
        <color theme="3" tint="0.39997558519241921"/>
        <rFont val="Calibri"/>
        <family val="2"/>
        <scheme val="minor"/>
      </rPr>
      <t xml:space="preserve">MX-DIF) to </t>
    </r>
    <r>
      <rPr>
        <b/>
        <sz val="12"/>
        <color theme="3" tint="0.39997558519241921"/>
        <rFont val="Calibri"/>
        <family val="2"/>
        <scheme val="minor"/>
      </rPr>
      <t>Ciudad de Mexico</t>
    </r>
    <r>
      <rPr>
        <sz val="12"/>
        <color theme="3" tint="0.39997558519241921"/>
        <rFont val="Calibri"/>
        <family val="2"/>
        <scheme val="minor"/>
      </rPr>
      <t xml:space="preserve"> (MX-CMX)
ISO 3166-2 changed the name to two (2) subdivisions
</t>
    </r>
    <r>
      <rPr>
        <b/>
        <sz val="12"/>
        <color theme="3" tint="0.39997558519241921"/>
        <rFont val="Calibri"/>
        <family val="2"/>
        <scheme val="minor"/>
      </rPr>
      <t>Coahuila</t>
    </r>
    <r>
      <rPr>
        <sz val="12"/>
        <color theme="3" tint="0.39997558519241921"/>
        <rFont val="Calibri"/>
        <family val="2"/>
        <scheme val="minor"/>
      </rPr>
      <t xml:space="preserve"> to</t>
    </r>
    <r>
      <rPr>
        <b/>
        <sz val="12"/>
        <color theme="3" tint="0.39997558519241921"/>
        <rFont val="Calibri"/>
        <family val="2"/>
        <scheme val="minor"/>
      </rPr>
      <t xml:space="preserve"> Coahuila de Zaragoza</t>
    </r>
    <r>
      <rPr>
        <sz val="12"/>
        <color theme="3" tint="0.39997558519241921"/>
        <rFont val="Calibri"/>
        <family val="2"/>
        <scheme val="minor"/>
      </rPr>
      <t xml:space="preserve"> (MX-COA)</t>
    </r>
    <r>
      <rPr>
        <b/>
        <sz val="12"/>
        <color theme="3" tint="0.39997558519241921"/>
        <rFont val="Calibri"/>
        <family val="2"/>
        <scheme val="minor"/>
      </rPr>
      <t xml:space="preserve">
Michoacán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Michoacán de Ocampo</t>
    </r>
    <r>
      <rPr>
        <sz val="12"/>
        <color theme="3" tint="0.39997558519241921"/>
        <rFont val="Calibri"/>
        <family val="2"/>
        <scheme val="minor"/>
      </rPr>
      <t xml:space="preserve"> (MX-MIC)
ISO 3166-2 changed the name to one (1) subdivision
</t>
    </r>
    <r>
      <rPr>
        <b/>
        <sz val="12"/>
        <color theme="3" tint="0.39997558519241921"/>
        <rFont val="Calibri"/>
        <family val="2"/>
        <scheme val="minor"/>
      </rPr>
      <t>Veracruz</t>
    </r>
    <r>
      <rPr>
        <sz val="12"/>
        <color theme="3" tint="0.39997558519241921"/>
        <rFont val="Calibri"/>
        <family val="2"/>
        <scheme val="minor"/>
      </rPr>
      <t xml:space="preserve"> to </t>
    </r>
    <r>
      <rPr>
        <b/>
        <sz val="12"/>
        <color theme="3" tint="0.39997558519241921"/>
        <rFont val="Calibri"/>
        <family val="2"/>
        <scheme val="minor"/>
      </rPr>
      <t>Veracruz de Ignacio de la Llave</t>
    </r>
    <r>
      <rPr>
        <sz val="12"/>
        <color theme="3" tint="0.39997558519241921"/>
        <rFont val="Calibri"/>
        <family val="2"/>
        <scheme val="minor"/>
      </rPr>
      <t xml:space="preserve"> (MX-VER)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</si>
</sst>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2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2" fillId="0" borderId="0"/>
  </cellStyleXfs>
  <cellXfs count="56">
    <xf numFmtId="0" fontId="0" fillId="0" borderId="0" xfId="0"/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/>
    </xf>
    <xf numFmtId="0" fontId="2" fillId="3" borderId="4" xfId="0" applyFont="1" applyFill="1" applyBorder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5" fillId="0" borderId="1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8" fillId="4" borderId="5" xfId="1" applyFill="1" applyBorder="1" applyAlignment="1">
      <alignment vertical="top"/>
    </xf>
    <xf numFmtId="0" fontId="6" fillId="4" borderId="5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vertical="top" wrapText="1"/>
    </xf>
    <xf numFmtId="0" fontId="6" fillId="5" borderId="8" xfId="0" applyFont="1" applyFill="1" applyBorder="1" applyAlignment="1">
      <alignment vertical="top" wrapText="1"/>
    </xf>
    <xf numFmtId="0" fontId="6" fillId="5" borderId="9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/>
    </xf>
    <xf numFmtId="0" fontId="9" fillId="0" borderId="2" xfId="0" applyFont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3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14" fontId="5" fillId="2" borderId="0" xfId="0" applyNumberFormat="1" applyFont="1" applyFill="1" applyAlignment="1">
      <alignment horizontal="center" vertical="top"/>
    </xf>
    <xf numFmtId="14" fontId="6" fillId="2" borderId="0" xfId="0" applyNumberFormat="1" applyFont="1" applyFill="1" applyAlignment="1">
      <alignment horizontal="center" vertical="top"/>
    </xf>
    <xf numFmtId="0" fontId="2" fillId="3" borderId="0" xfId="0" applyFont="1" applyFill="1" applyAlignment="1">
      <alignment vertical="top"/>
    </xf>
    <xf numFmtId="14" fontId="5" fillId="2" borderId="0" xfId="0" applyNumberFormat="1" applyFont="1" applyFill="1" applyAlignment="1">
      <alignment horizontal="center" vertical="top" wrapText="1"/>
    </xf>
    <xf numFmtId="0" fontId="5" fillId="2" borderId="0" xfId="0" applyNumberFormat="1" applyFont="1" applyFill="1" applyAlignment="1">
      <alignment horizontal="center" vertical="top"/>
    </xf>
    <xf numFmtId="0" fontId="6" fillId="2" borderId="0" xfId="0" applyNumberFormat="1" applyFont="1" applyFill="1" applyAlignment="1">
      <alignment horizontal="center" vertical="top"/>
    </xf>
    <xf numFmtId="0" fontId="3" fillId="0" borderId="3" xfId="0" applyFont="1" applyBorder="1" applyAlignment="1">
      <alignment vertical="top"/>
    </xf>
    <xf numFmtId="1" fontId="5" fillId="2" borderId="0" xfId="0" applyNumberFormat="1" applyFont="1" applyFill="1" applyAlignment="1">
      <alignment horizontal="center" vertical="top"/>
    </xf>
    <xf numFmtId="1" fontId="6" fillId="2" borderId="0" xfId="0" applyNumberFormat="1" applyFont="1" applyFill="1" applyAlignment="1">
      <alignment horizontal="center" vertical="top"/>
    </xf>
    <xf numFmtId="0" fontId="2" fillId="3" borderId="11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13" xfId="0" applyFont="1" applyFill="1" applyBorder="1" applyAlignment="1">
      <alignment vertical="top"/>
    </xf>
    <xf numFmtId="0" fontId="6" fillId="0" borderId="6" xfId="0" applyFont="1" applyFill="1" applyBorder="1" applyAlignment="1">
      <alignment vertical="top" wrapText="1"/>
    </xf>
  </cellXfs>
  <cellStyles count="3">
    <cellStyle name="Hyperlink" xfId="1" builtinId="8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5"/>
  <sheetViews>
    <sheetView tabSelected="1" zoomScaleNormal="100" workbookViewId="0">
      <selection sqref="A1:V1"/>
    </sheetView>
  </sheetViews>
  <sheetFormatPr defaultColWidth="9.140625" defaultRowHeight="15.75" x14ac:dyDescent="0.25"/>
  <cols>
    <col min="1" max="1" width="13.28515625" style="1" customWidth="1"/>
    <col min="2" max="4" width="12.7109375" style="1" customWidth="1"/>
    <col min="5" max="5" width="11.42578125" style="1" customWidth="1"/>
    <col min="6" max="6" width="10.85546875" style="1" customWidth="1"/>
    <col min="7" max="11" width="10.7109375" style="1" customWidth="1"/>
    <col min="12" max="12" width="12.85546875" style="1" customWidth="1"/>
    <col min="13" max="15" width="9.140625" style="1"/>
    <col min="16" max="16" width="9.140625" style="1" customWidth="1"/>
    <col min="17" max="20" width="9.140625" style="1"/>
    <col min="21" max="22" width="9.140625" style="1" customWidth="1"/>
    <col min="23" max="16384" width="9.140625" style="1"/>
  </cols>
  <sheetData>
    <row r="1" spans="1:22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x14ac:dyDescent="0.25">
      <c r="A2" s="38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x14ac:dyDescent="0.25">
      <c r="A3" s="38" t="s">
        <v>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2" x14ac:dyDescent="0.25">
      <c r="A5" s="34" t="s">
        <v>22</v>
      </c>
      <c r="B5" s="35"/>
      <c r="C5" s="8"/>
      <c r="D5" s="50" t="s">
        <v>46</v>
      </c>
      <c r="E5" s="51"/>
      <c r="F5" s="2"/>
      <c r="G5" s="2"/>
      <c r="H5" s="2"/>
      <c r="I5" s="2"/>
      <c r="J5" s="2"/>
      <c r="K5" s="2"/>
      <c r="L5" s="2"/>
    </row>
    <row r="6" spans="1:22" x14ac:dyDescent="0.25">
      <c r="A6" s="9"/>
      <c r="B6" s="9"/>
      <c r="C6" s="9"/>
      <c r="D6" s="9"/>
      <c r="E6" s="3"/>
      <c r="F6" s="8"/>
      <c r="G6" s="8"/>
      <c r="H6" s="8"/>
      <c r="I6" s="8"/>
      <c r="J6" s="8"/>
      <c r="K6" s="8"/>
      <c r="L6" s="8"/>
    </row>
    <row r="7" spans="1:22" x14ac:dyDescent="0.25">
      <c r="A7" s="34" t="s">
        <v>19</v>
      </c>
      <c r="B7" s="35"/>
      <c r="C7" s="35"/>
      <c r="D7" s="43">
        <v>42790</v>
      </c>
      <c r="E7" s="44"/>
      <c r="F7" s="8"/>
      <c r="G7" s="8"/>
      <c r="H7" s="8"/>
      <c r="I7" s="8"/>
      <c r="J7" s="8"/>
      <c r="K7" s="8"/>
      <c r="L7" s="8"/>
    </row>
    <row r="9" spans="1:22" ht="36" customHeight="1" x14ac:dyDescent="0.25">
      <c r="A9" s="45" t="s">
        <v>23</v>
      </c>
      <c r="B9" s="45"/>
      <c r="C9" s="45"/>
      <c r="D9" s="46" t="s">
        <v>75</v>
      </c>
      <c r="E9" s="44"/>
      <c r="F9" s="4"/>
    </row>
    <row r="10" spans="1:22" x14ac:dyDescent="0.25">
      <c r="A10" s="4"/>
      <c r="B10" s="4"/>
      <c r="C10" s="4"/>
      <c r="D10" s="4"/>
      <c r="E10" s="4"/>
      <c r="F10" s="4"/>
    </row>
    <row r="11" spans="1:22" x14ac:dyDescent="0.25">
      <c r="A11" s="45" t="s">
        <v>12</v>
      </c>
      <c r="B11" s="45"/>
      <c r="C11" s="45"/>
      <c r="D11" s="47">
        <v>389</v>
      </c>
      <c r="E11" s="48"/>
      <c r="F11" s="4"/>
    </row>
    <row r="12" spans="1:22" x14ac:dyDescent="0.25">
      <c r="A12" s="5"/>
      <c r="B12" s="5"/>
      <c r="C12" s="5"/>
      <c r="D12" s="5"/>
      <c r="E12" s="5"/>
      <c r="F12" s="5"/>
    </row>
    <row r="13" spans="1:22" x14ac:dyDescent="0.25">
      <c r="A13" s="45" t="s">
        <v>6</v>
      </c>
      <c r="B13" s="45"/>
      <c r="C13" s="45"/>
      <c r="D13" s="43">
        <v>42717</v>
      </c>
      <c r="E13" s="44"/>
      <c r="F13" s="5"/>
    </row>
    <row r="14" spans="1:22" x14ac:dyDescent="0.25">
      <c r="A14" s="1" t="s">
        <v>13</v>
      </c>
      <c r="B14" s="4"/>
      <c r="C14" s="4"/>
      <c r="D14" s="4"/>
      <c r="E14" s="4"/>
      <c r="F14" s="4"/>
    </row>
    <row r="15" spans="1:22" x14ac:dyDescent="0.25">
      <c r="A15" s="4"/>
      <c r="B15" s="4"/>
      <c r="C15" s="4"/>
      <c r="D15" s="4"/>
      <c r="E15" s="4"/>
      <c r="F15" s="4"/>
    </row>
    <row r="16" spans="1:22" x14ac:dyDescent="0.25">
      <c r="A16" s="4" t="s">
        <v>14</v>
      </c>
    </row>
    <row r="17" spans="1:22" ht="16.5" thickBot="1" x14ac:dyDescent="0.3">
      <c r="A17" s="4"/>
    </row>
    <row r="18" spans="1:22" x14ac:dyDescent="0.25">
      <c r="A18" s="6" t="s">
        <v>2</v>
      </c>
      <c r="B18" s="36" t="s">
        <v>17</v>
      </c>
      <c r="C18" s="37"/>
      <c r="D18" s="37"/>
      <c r="E18" s="32" t="s">
        <v>18</v>
      </c>
      <c r="F18" s="33"/>
      <c r="G18" s="52" t="s">
        <v>1</v>
      </c>
      <c r="H18" s="53"/>
      <c r="I18" s="53"/>
      <c r="J18" s="53"/>
      <c r="K18" s="53"/>
      <c r="L18" s="54"/>
      <c r="M18" s="36" t="s">
        <v>7</v>
      </c>
      <c r="N18" s="37"/>
      <c r="O18" s="37"/>
      <c r="P18" s="49"/>
      <c r="Q18" s="36" t="s">
        <v>8</v>
      </c>
      <c r="R18" s="37"/>
      <c r="S18" s="37"/>
      <c r="T18" s="37"/>
      <c r="U18" s="37"/>
      <c r="V18" s="49"/>
    </row>
    <row r="19" spans="1:22" ht="50.1" customHeight="1" x14ac:dyDescent="0.25">
      <c r="A19" s="7" t="s">
        <v>16</v>
      </c>
      <c r="B19" s="24"/>
      <c r="C19" s="25"/>
      <c r="D19" s="25"/>
      <c r="E19" s="24"/>
      <c r="F19" s="25"/>
      <c r="G19" s="40"/>
      <c r="H19" s="41"/>
      <c r="I19" s="41"/>
      <c r="J19" s="41"/>
      <c r="K19" s="41"/>
      <c r="L19" s="42"/>
      <c r="M19" s="30"/>
      <c r="N19" s="31"/>
      <c r="O19" s="31"/>
      <c r="P19" s="55"/>
      <c r="Q19" s="30"/>
      <c r="R19" s="31"/>
      <c r="S19" s="31"/>
      <c r="T19" s="31"/>
      <c r="U19" s="31"/>
      <c r="V19" s="55"/>
    </row>
    <row r="21" spans="1:22" x14ac:dyDescent="0.25">
      <c r="A21" s="4" t="s">
        <v>15</v>
      </c>
    </row>
    <row r="22" spans="1:22" ht="16.5" thickBot="1" x14ac:dyDescent="0.3"/>
    <row r="23" spans="1:22" x14ac:dyDescent="0.25">
      <c r="A23" s="6" t="s">
        <v>2</v>
      </c>
      <c r="B23" s="36" t="s">
        <v>17</v>
      </c>
      <c r="C23" s="37"/>
      <c r="D23" s="37"/>
      <c r="E23" s="32" t="s">
        <v>18</v>
      </c>
      <c r="F23" s="33"/>
      <c r="G23" s="36" t="s">
        <v>1</v>
      </c>
      <c r="H23" s="37"/>
      <c r="I23" s="37"/>
      <c r="J23" s="37"/>
      <c r="K23" s="37"/>
      <c r="L23" s="49"/>
      <c r="M23" s="36" t="s">
        <v>7</v>
      </c>
      <c r="N23" s="37"/>
      <c r="O23" s="37"/>
      <c r="P23" s="49"/>
      <c r="Q23" s="36" t="s">
        <v>8</v>
      </c>
      <c r="R23" s="37"/>
      <c r="S23" s="37"/>
      <c r="T23" s="37"/>
      <c r="U23" s="37"/>
      <c r="V23" s="49"/>
    </row>
    <row r="24" spans="1:22" ht="48.75" customHeight="1" x14ac:dyDescent="0.25">
      <c r="A24" s="7" t="s">
        <v>3</v>
      </c>
      <c r="B24" s="22" t="str">
        <f>HYPERLINK("https://nsgreg.nga.mil/genc/view?v=257648&amp;month=12&amp;day=8&amp;year=2016","ALGERIA")</f>
        <v>ALGERIA</v>
      </c>
      <c r="C24" s="23"/>
      <c r="D24" s="23"/>
      <c r="E24" s="24" t="s">
        <v>47</v>
      </c>
      <c r="F24" s="25"/>
      <c r="G24" s="26" t="s">
        <v>74</v>
      </c>
      <c r="H24" s="20"/>
      <c r="I24" s="20"/>
      <c r="J24" s="20"/>
      <c r="K24" s="20"/>
      <c r="L24" s="21"/>
      <c r="M24" s="16" t="s">
        <v>11</v>
      </c>
      <c r="N24" s="17"/>
      <c r="O24" s="17"/>
      <c r="P24" s="18"/>
      <c r="Q24" s="19" t="s">
        <v>97</v>
      </c>
      <c r="R24" s="20"/>
      <c r="S24" s="20"/>
      <c r="T24" s="20"/>
      <c r="U24" s="20"/>
      <c r="V24" s="21"/>
    </row>
    <row r="25" spans="1:22" ht="42.75" customHeight="1" x14ac:dyDescent="0.25">
      <c r="A25" s="7" t="s">
        <v>4</v>
      </c>
      <c r="B25" s="22" t="str">
        <f>HYPERLINK("https://nsgreg.nga.mil/genc/view?v=257657&amp;month=1&amp;day=17&amp;year=2017","ARUBA")</f>
        <v>ARUBA</v>
      </c>
      <c r="C25" s="23"/>
      <c r="D25" s="23"/>
      <c r="E25" s="24" t="s">
        <v>133</v>
      </c>
      <c r="F25" s="25"/>
      <c r="G25" s="26" t="s">
        <v>146</v>
      </c>
      <c r="H25" s="20"/>
      <c r="I25" s="20"/>
      <c r="J25" s="20"/>
      <c r="K25" s="20"/>
      <c r="L25" s="21"/>
      <c r="M25" s="16" t="s">
        <v>11</v>
      </c>
      <c r="N25" s="17"/>
      <c r="O25" s="17"/>
      <c r="P25" s="18"/>
      <c r="Q25" s="19" t="s">
        <v>103</v>
      </c>
      <c r="R25" s="20"/>
      <c r="S25" s="20"/>
      <c r="T25" s="20"/>
      <c r="U25" s="20"/>
      <c r="V25" s="21"/>
    </row>
    <row r="26" spans="1:22" ht="52.5" customHeight="1" x14ac:dyDescent="0.25">
      <c r="A26" s="7" t="s">
        <v>5</v>
      </c>
      <c r="B26" s="22" t="str">
        <f>HYPERLINK("https://nsgreg.nga.mil/genc/view?v=257665&amp;month=12&amp;day=13&amp;year=2016","BANGLADESH")</f>
        <v>BANGLADESH</v>
      </c>
      <c r="C26" s="23"/>
      <c r="D26" s="23"/>
      <c r="E26" s="24" t="s">
        <v>93</v>
      </c>
      <c r="F26" s="25"/>
      <c r="G26" s="26" t="s">
        <v>94</v>
      </c>
      <c r="H26" s="20"/>
      <c r="I26" s="20"/>
      <c r="J26" s="20"/>
      <c r="K26" s="20"/>
      <c r="L26" s="21"/>
      <c r="M26" s="16" t="s">
        <v>11</v>
      </c>
      <c r="N26" s="17"/>
      <c r="O26" s="17"/>
      <c r="P26" s="18"/>
      <c r="Q26" s="19" t="s">
        <v>97</v>
      </c>
      <c r="R26" s="20"/>
      <c r="S26" s="20"/>
      <c r="T26" s="20"/>
      <c r="U26" s="20"/>
      <c r="V26" s="21"/>
    </row>
    <row r="27" spans="1:22" ht="78.75" customHeight="1" x14ac:dyDescent="0.25">
      <c r="A27" s="7" t="s">
        <v>21</v>
      </c>
      <c r="B27" s="22" t="str">
        <f>HYPERLINK("https://nsgreg.nga.mil/genc/view?v=257665&amp;month=12&amp;day=13&amp;year=2016","BANGLADESH")</f>
        <v>BANGLADESH</v>
      </c>
      <c r="C27" s="23"/>
      <c r="D27" s="23"/>
      <c r="E27" s="24" t="s">
        <v>93</v>
      </c>
      <c r="F27" s="25"/>
      <c r="G27" s="26" t="s">
        <v>141</v>
      </c>
      <c r="H27" s="20"/>
      <c r="I27" s="20"/>
      <c r="J27" s="20"/>
      <c r="K27" s="20"/>
      <c r="L27" s="21"/>
      <c r="M27" s="27" t="s">
        <v>52</v>
      </c>
      <c r="N27" s="28"/>
      <c r="O27" s="28"/>
      <c r="P27" s="29"/>
      <c r="Q27" s="19" t="s">
        <v>98</v>
      </c>
      <c r="R27" s="20"/>
      <c r="S27" s="20"/>
      <c r="T27" s="20"/>
      <c r="U27" s="20"/>
      <c r="V27" s="21"/>
    </row>
    <row r="28" spans="1:22" ht="49.5" customHeight="1" x14ac:dyDescent="0.25">
      <c r="A28" s="7" t="s">
        <v>24</v>
      </c>
      <c r="B28" s="22" t="str">
        <f>HYPERLINK("https://nsgreg.nga.mil/genc/view?v=257673&amp;month=12&amp;day=8&amp;year=2016","BHUTAN")</f>
        <v>BHUTAN</v>
      </c>
      <c r="C28" s="23"/>
      <c r="D28" s="23"/>
      <c r="E28" s="24" t="s">
        <v>48</v>
      </c>
      <c r="F28" s="25"/>
      <c r="G28" s="26" t="s">
        <v>142</v>
      </c>
      <c r="H28" s="20"/>
      <c r="I28" s="20"/>
      <c r="J28" s="20"/>
      <c r="K28" s="20"/>
      <c r="L28" s="21"/>
      <c r="M28" s="16" t="s">
        <v>11</v>
      </c>
      <c r="N28" s="17"/>
      <c r="O28" s="17"/>
      <c r="P28" s="18"/>
      <c r="Q28" s="19" t="s">
        <v>97</v>
      </c>
      <c r="R28" s="20"/>
      <c r="S28" s="20"/>
      <c r="T28" s="20"/>
      <c r="U28" s="20"/>
      <c r="V28" s="21"/>
    </row>
    <row r="29" spans="1:22" ht="49.5" customHeight="1" x14ac:dyDescent="0.25">
      <c r="A29" s="7" t="s">
        <v>25</v>
      </c>
      <c r="B29" s="22" t="str">
        <f>HYPERLINK("https://nsgreg.nga.mil/genc/view?v=257683&amp;month=12&amp;day=8&amp;year=2016","BURKINA FASO")</f>
        <v>BURKINA FASO</v>
      </c>
      <c r="C29" s="23"/>
      <c r="D29" s="23"/>
      <c r="E29" s="24" t="s">
        <v>49</v>
      </c>
      <c r="F29" s="25"/>
      <c r="G29" s="26" t="s">
        <v>72</v>
      </c>
      <c r="H29" s="20"/>
      <c r="I29" s="20"/>
      <c r="J29" s="20"/>
      <c r="K29" s="20"/>
      <c r="L29" s="21"/>
      <c r="M29" s="16" t="s">
        <v>11</v>
      </c>
      <c r="N29" s="17"/>
      <c r="O29" s="17"/>
      <c r="P29" s="18"/>
      <c r="Q29" s="19" t="s">
        <v>97</v>
      </c>
      <c r="R29" s="20"/>
      <c r="S29" s="20"/>
      <c r="T29" s="20"/>
      <c r="U29" s="20"/>
      <c r="V29" s="21"/>
    </row>
    <row r="30" spans="1:22" ht="61.5" customHeight="1" x14ac:dyDescent="0.25">
      <c r="A30" s="7" t="s">
        <v>27</v>
      </c>
      <c r="B30" s="22" t="str">
        <f>HYPERLINK("https://nsgreg.nga.mil/genc/view?v=257684&amp;month=1&amp;day=11&amp;year=2017","BURMA")</f>
        <v>BURMA</v>
      </c>
      <c r="C30" s="23"/>
      <c r="D30" s="23"/>
      <c r="E30" s="24" t="s">
        <v>117</v>
      </c>
      <c r="F30" s="25"/>
      <c r="G30" s="26" t="s">
        <v>118</v>
      </c>
      <c r="H30" s="20"/>
      <c r="I30" s="20"/>
      <c r="J30" s="20"/>
      <c r="K30" s="20"/>
      <c r="L30" s="21"/>
      <c r="M30" s="27" t="s">
        <v>52</v>
      </c>
      <c r="N30" s="28"/>
      <c r="O30" s="28"/>
      <c r="P30" s="29"/>
      <c r="Q30" s="19" t="s">
        <v>98</v>
      </c>
      <c r="R30" s="20"/>
      <c r="S30" s="20"/>
      <c r="T30" s="20"/>
      <c r="U30" s="20"/>
      <c r="V30" s="21"/>
    </row>
    <row r="31" spans="1:22" ht="61.5" customHeight="1" x14ac:dyDescent="0.25">
      <c r="A31" s="7" t="s">
        <v>28</v>
      </c>
      <c r="B31" s="22" t="str">
        <f>HYPERLINK("https://nsgreg.nga.mil/genc/view?v=257687&amp;month=1&amp;day=11&amp;year=2017","CAMBODIA")</f>
        <v>CAMBODIA</v>
      </c>
      <c r="C31" s="23"/>
      <c r="D31" s="23"/>
      <c r="E31" s="24" t="s">
        <v>114</v>
      </c>
      <c r="F31" s="25"/>
      <c r="G31" s="26" t="s">
        <v>143</v>
      </c>
      <c r="H31" s="20"/>
      <c r="I31" s="20"/>
      <c r="J31" s="20"/>
      <c r="K31" s="20"/>
      <c r="L31" s="21"/>
      <c r="M31" s="16" t="s">
        <v>11</v>
      </c>
      <c r="N31" s="17"/>
      <c r="O31" s="17"/>
      <c r="P31" s="18"/>
      <c r="Q31" s="19" t="s">
        <v>97</v>
      </c>
      <c r="R31" s="20"/>
      <c r="S31" s="20"/>
      <c r="T31" s="20"/>
      <c r="U31" s="20"/>
      <c r="V31" s="21"/>
    </row>
    <row r="32" spans="1:22" ht="99" customHeight="1" x14ac:dyDescent="0.25">
      <c r="A32" s="7" t="s">
        <v>29</v>
      </c>
      <c r="B32" s="22" t="str">
        <f>HYPERLINK("https://nsgreg.nga.mil/genc/view?v=257693&amp;month=12&amp;day=8&amp;year=2016","CHILE")</f>
        <v>CHILE</v>
      </c>
      <c r="C32" s="23"/>
      <c r="D32" s="23"/>
      <c r="E32" s="24" t="s">
        <v>50</v>
      </c>
      <c r="F32" s="25"/>
      <c r="G32" s="26" t="s">
        <v>73</v>
      </c>
      <c r="H32" s="20"/>
      <c r="I32" s="20"/>
      <c r="J32" s="20"/>
      <c r="K32" s="20"/>
      <c r="L32" s="21"/>
      <c r="M32" s="27" t="s">
        <v>137</v>
      </c>
      <c r="N32" s="28"/>
      <c r="O32" s="28"/>
      <c r="P32" s="29"/>
      <c r="Q32" s="19" t="s">
        <v>98</v>
      </c>
      <c r="R32" s="20"/>
      <c r="S32" s="20"/>
      <c r="T32" s="20"/>
      <c r="U32" s="20"/>
      <c r="V32" s="21"/>
    </row>
    <row r="33" spans="1:22" ht="88.5" customHeight="1" x14ac:dyDescent="0.25">
      <c r="A33" s="7" t="s">
        <v>30</v>
      </c>
      <c r="B33" s="22" t="str">
        <f>HYPERLINK("https://nsgreg.nga.mil/genc/view?v=257701&amp;month=12&amp;day=8&amp;year=2016","CONGO (KINSHASA)")</f>
        <v>CONGO (KINSHASA)</v>
      </c>
      <c r="C33" s="23"/>
      <c r="D33" s="23"/>
      <c r="E33" s="24" t="s">
        <v>26</v>
      </c>
      <c r="F33" s="25"/>
      <c r="G33" s="26" t="s">
        <v>51</v>
      </c>
      <c r="H33" s="20"/>
      <c r="I33" s="20"/>
      <c r="J33" s="20"/>
      <c r="K33" s="20"/>
      <c r="L33" s="21"/>
      <c r="M33" s="16" t="s">
        <v>11</v>
      </c>
      <c r="N33" s="17"/>
      <c r="O33" s="17"/>
      <c r="P33" s="18"/>
      <c r="Q33" s="19" t="s">
        <v>99</v>
      </c>
      <c r="R33" s="20"/>
      <c r="S33" s="20"/>
      <c r="T33" s="20"/>
      <c r="U33" s="20"/>
      <c r="V33" s="21"/>
    </row>
    <row r="34" spans="1:22" ht="71.25" customHeight="1" x14ac:dyDescent="0.25">
      <c r="A34" s="7" t="s">
        <v>32</v>
      </c>
      <c r="B34" s="22" t="str">
        <f>HYPERLINK("https://nsgreg.nga.mil/genc/view?v=257701&amp;month=12&amp;day=8&amp;year=2016","CONGO (KINSHASA)")</f>
        <v>CONGO (KINSHASA)</v>
      </c>
      <c r="C34" s="23"/>
      <c r="D34" s="23"/>
      <c r="E34" s="24" t="s">
        <v>26</v>
      </c>
      <c r="F34" s="25"/>
      <c r="G34" s="26" t="s">
        <v>132</v>
      </c>
      <c r="H34" s="20"/>
      <c r="I34" s="20"/>
      <c r="J34" s="20"/>
      <c r="K34" s="20"/>
      <c r="L34" s="21"/>
      <c r="M34" s="16"/>
      <c r="N34" s="17"/>
      <c r="O34" s="17"/>
      <c r="P34" s="18"/>
      <c r="Q34" s="19" t="s">
        <v>45</v>
      </c>
      <c r="R34" s="20"/>
      <c r="S34" s="20"/>
      <c r="T34" s="20"/>
      <c r="U34" s="20"/>
      <c r="V34" s="21"/>
    </row>
    <row r="35" spans="1:22" ht="264.75" customHeight="1" x14ac:dyDescent="0.25">
      <c r="A35" s="7" t="s">
        <v>33</v>
      </c>
      <c r="B35" s="22" t="str">
        <f>HYPERLINK("https://nsgreg.nga.mil/genc/view?v=257710&amp;month=12&amp;day=8&amp;year=2016","CZECHIA")</f>
        <v>CZECHIA</v>
      </c>
      <c r="C35" s="23"/>
      <c r="D35" s="23"/>
      <c r="E35" s="24" t="s">
        <v>106</v>
      </c>
      <c r="F35" s="25"/>
      <c r="G35" s="26" t="s">
        <v>107</v>
      </c>
      <c r="H35" s="20"/>
      <c r="I35" s="20"/>
      <c r="J35" s="20"/>
      <c r="K35" s="20"/>
      <c r="L35" s="21"/>
      <c r="M35" s="16" t="s">
        <v>11</v>
      </c>
      <c r="N35" s="17"/>
      <c r="O35" s="17"/>
      <c r="P35" s="18"/>
      <c r="Q35" s="19" t="s">
        <v>100</v>
      </c>
      <c r="R35" s="20"/>
      <c r="S35" s="20"/>
      <c r="T35" s="20"/>
      <c r="U35" s="20"/>
      <c r="V35" s="21"/>
    </row>
    <row r="36" spans="1:22" ht="72.75" customHeight="1" x14ac:dyDescent="0.25">
      <c r="A36" s="7" t="s">
        <v>34</v>
      </c>
      <c r="B36" s="22" t="str">
        <f>HYPERLINK("https://nsgreg.nga.mil/genc/view?v=257716&amp;month=12&amp;day=8&amp;year=2016","DOMINICAN REPUBLIC")</f>
        <v>DOMINICAN REPUBLIC</v>
      </c>
      <c r="C36" s="23"/>
      <c r="D36" s="23"/>
      <c r="E36" s="24" t="s">
        <v>53</v>
      </c>
      <c r="F36" s="25"/>
      <c r="G36" s="26" t="s">
        <v>54</v>
      </c>
      <c r="H36" s="20"/>
      <c r="I36" s="20"/>
      <c r="J36" s="20"/>
      <c r="K36" s="20"/>
      <c r="L36" s="21"/>
      <c r="M36" s="16" t="s">
        <v>11</v>
      </c>
      <c r="N36" s="17"/>
      <c r="O36" s="17"/>
      <c r="P36" s="18"/>
      <c r="Q36" s="19" t="s">
        <v>97</v>
      </c>
      <c r="R36" s="20"/>
      <c r="S36" s="20"/>
      <c r="T36" s="20"/>
      <c r="U36" s="20"/>
      <c r="V36" s="21"/>
    </row>
    <row r="37" spans="1:22" ht="135" customHeight="1" x14ac:dyDescent="0.25">
      <c r="A37" s="7" t="s">
        <v>35</v>
      </c>
      <c r="B37" s="22" t="str">
        <f>HYPERLINK("https://nsgreg.nga.mil/genc/view?v=257735&amp;month=12&amp;day=8&amp;year=2016","FRANCE")</f>
        <v>FRANCE</v>
      </c>
      <c r="C37" s="23"/>
      <c r="D37" s="23"/>
      <c r="E37" s="24" t="s">
        <v>55</v>
      </c>
      <c r="F37" s="25"/>
      <c r="G37" s="26" t="s">
        <v>56</v>
      </c>
      <c r="H37" s="20"/>
      <c r="I37" s="20"/>
      <c r="J37" s="20"/>
      <c r="K37" s="20"/>
      <c r="L37" s="21"/>
      <c r="M37" s="16" t="s">
        <v>11</v>
      </c>
      <c r="N37" s="17"/>
      <c r="O37" s="17"/>
      <c r="P37" s="18"/>
      <c r="Q37" s="19" t="s">
        <v>101</v>
      </c>
      <c r="R37" s="20"/>
      <c r="S37" s="20"/>
      <c r="T37" s="20"/>
      <c r="U37" s="20"/>
      <c r="V37" s="21"/>
    </row>
    <row r="38" spans="1:22" ht="58.5" customHeight="1" x14ac:dyDescent="0.25">
      <c r="A38" s="7" t="s">
        <v>36</v>
      </c>
      <c r="B38" s="22" t="str">
        <f>HYPERLINK("https://nsgreg.nga.mil/genc/view?v=257735&amp;month=12&amp;day=8&amp;year=2016","FRANCE")</f>
        <v>FRANCE</v>
      </c>
      <c r="C38" s="23"/>
      <c r="D38" s="23"/>
      <c r="E38" s="24" t="s">
        <v>55</v>
      </c>
      <c r="F38" s="25"/>
      <c r="G38" s="26" t="s">
        <v>108</v>
      </c>
      <c r="H38" s="20"/>
      <c r="I38" s="20"/>
      <c r="J38" s="20"/>
      <c r="K38" s="20"/>
      <c r="L38" s="21"/>
      <c r="M38" s="16" t="s">
        <v>11</v>
      </c>
      <c r="N38" s="17"/>
      <c r="O38" s="17"/>
      <c r="P38" s="18"/>
      <c r="Q38" s="19" t="s">
        <v>97</v>
      </c>
      <c r="R38" s="20"/>
      <c r="S38" s="20"/>
      <c r="T38" s="20"/>
      <c r="U38" s="20"/>
      <c r="V38" s="21"/>
    </row>
    <row r="39" spans="1:22" ht="48" customHeight="1" x14ac:dyDescent="0.25">
      <c r="A39" s="7" t="s">
        <v>37</v>
      </c>
      <c r="B39" s="22" t="str">
        <f>HYPERLINK("https://nsgreg.nga.mil/genc/view?v=257735&amp;month=12&amp;day=8&amp;year=2016","FRANCE")</f>
        <v>FRANCE</v>
      </c>
      <c r="C39" s="23"/>
      <c r="D39" s="23"/>
      <c r="E39" s="24" t="s">
        <v>55</v>
      </c>
      <c r="F39" s="25"/>
      <c r="G39" s="26" t="s">
        <v>139</v>
      </c>
      <c r="H39" s="20"/>
      <c r="I39" s="20"/>
      <c r="J39" s="20"/>
      <c r="K39" s="20"/>
      <c r="L39" s="21"/>
      <c r="M39" s="27" t="s">
        <v>137</v>
      </c>
      <c r="N39" s="28"/>
      <c r="O39" s="28"/>
      <c r="P39" s="29"/>
      <c r="Q39" s="19" t="s">
        <v>140</v>
      </c>
      <c r="R39" s="20"/>
      <c r="S39" s="20"/>
      <c r="T39" s="20"/>
      <c r="U39" s="20"/>
      <c r="V39" s="21"/>
    </row>
    <row r="40" spans="1:22" ht="147" customHeight="1" x14ac:dyDescent="0.25">
      <c r="A40" s="7" t="s">
        <v>38</v>
      </c>
      <c r="B40" s="22" t="str">
        <f>HYPERLINK("https://nsgreg.nga.mil/genc/view?v=257740&amp;month=12&amp;day=9&amp;year=2016","GAMBIA, THE")</f>
        <v>GAMBIA, THE</v>
      </c>
      <c r="C40" s="23"/>
      <c r="D40" s="23"/>
      <c r="E40" s="24" t="s">
        <v>91</v>
      </c>
      <c r="F40" s="25"/>
      <c r="G40" s="26" t="s">
        <v>109</v>
      </c>
      <c r="H40" s="20"/>
      <c r="I40" s="20"/>
      <c r="J40" s="20"/>
      <c r="K40" s="20"/>
      <c r="L40" s="21"/>
      <c r="M40" s="16" t="s">
        <v>11</v>
      </c>
      <c r="N40" s="17"/>
      <c r="O40" s="17"/>
      <c r="P40" s="18"/>
      <c r="Q40" s="19" t="s">
        <v>83</v>
      </c>
      <c r="R40" s="20"/>
      <c r="S40" s="20"/>
      <c r="T40" s="20"/>
      <c r="U40" s="20"/>
      <c r="V40" s="21"/>
    </row>
    <row r="41" spans="1:22" ht="76.5" customHeight="1" x14ac:dyDescent="0.25">
      <c r="A41" s="7" t="s">
        <v>39</v>
      </c>
      <c r="B41" s="22" t="str">
        <f>HYPERLINK("https://nsgreg.nga.mil/genc/view?v=257747&amp;month=12&amp;day=8&amp;year=2016","GREECE")</f>
        <v>GREECE</v>
      </c>
      <c r="C41" s="23"/>
      <c r="D41" s="23"/>
      <c r="E41" s="24" t="s">
        <v>44</v>
      </c>
      <c r="F41" s="25"/>
      <c r="G41" s="26" t="s">
        <v>57</v>
      </c>
      <c r="H41" s="20"/>
      <c r="I41" s="20"/>
      <c r="J41" s="20"/>
      <c r="K41" s="20"/>
      <c r="L41" s="21"/>
      <c r="M41" s="16" t="s">
        <v>11</v>
      </c>
      <c r="N41" s="17"/>
      <c r="O41" s="17"/>
      <c r="P41" s="18"/>
      <c r="Q41" s="19" t="s">
        <v>110</v>
      </c>
      <c r="R41" s="20"/>
      <c r="S41" s="20"/>
      <c r="T41" s="20"/>
      <c r="U41" s="20"/>
      <c r="V41" s="21"/>
    </row>
    <row r="42" spans="1:22" ht="47.25" customHeight="1" x14ac:dyDescent="0.25">
      <c r="A42" s="7" t="s">
        <v>40</v>
      </c>
      <c r="B42" s="22" t="str">
        <f>HYPERLINK("https://nsgreg.nga.mil/genc/view?v=257768&amp;month=12&amp;day=8&amp;year=2016","IRAQ")</f>
        <v>IRAQ</v>
      </c>
      <c r="C42" s="23"/>
      <c r="D42" s="23"/>
      <c r="E42" s="24" t="s">
        <v>58</v>
      </c>
      <c r="F42" s="25"/>
      <c r="G42" s="26" t="s">
        <v>147</v>
      </c>
      <c r="H42" s="20"/>
      <c r="I42" s="20"/>
      <c r="J42" s="20"/>
      <c r="K42" s="20"/>
      <c r="L42" s="21"/>
      <c r="M42" s="16" t="s">
        <v>11</v>
      </c>
      <c r="N42" s="17"/>
      <c r="O42" s="17"/>
      <c r="P42" s="18"/>
      <c r="Q42" s="19" t="s">
        <v>134</v>
      </c>
      <c r="R42" s="20"/>
      <c r="S42" s="20"/>
      <c r="T42" s="20"/>
      <c r="U42" s="20"/>
      <c r="V42" s="21"/>
    </row>
    <row r="43" spans="1:22" ht="89.25" customHeight="1" x14ac:dyDescent="0.25">
      <c r="A43" s="7" t="s">
        <v>41</v>
      </c>
      <c r="B43" s="22" t="str">
        <f>HYPERLINK("https://nsgreg.nga.mil/genc/view?v=257768&amp;month=12&amp;day=8&amp;year=2016","IRAQ")</f>
        <v>IRAQ</v>
      </c>
      <c r="C43" s="23"/>
      <c r="D43" s="23"/>
      <c r="E43" s="24" t="s">
        <v>58</v>
      </c>
      <c r="F43" s="25"/>
      <c r="G43" s="26" t="s">
        <v>59</v>
      </c>
      <c r="H43" s="20"/>
      <c r="I43" s="20"/>
      <c r="J43" s="20"/>
      <c r="K43" s="20"/>
      <c r="L43" s="21"/>
      <c r="M43" s="16" t="s">
        <v>11</v>
      </c>
      <c r="N43" s="17"/>
      <c r="O43" s="17"/>
      <c r="P43" s="18"/>
      <c r="Q43" s="19" t="s">
        <v>102</v>
      </c>
      <c r="R43" s="20"/>
      <c r="S43" s="20"/>
      <c r="T43" s="20"/>
      <c r="U43" s="20"/>
      <c r="V43" s="21"/>
    </row>
    <row r="44" spans="1:22" ht="102" customHeight="1" x14ac:dyDescent="0.25">
      <c r="A44" s="7" t="s">
        <v>78</v>
      </c>
      <c r="B44" s="22" t="str">
        <f>HYPERLINK("https://nsgreg.nga.mil/genc/view?v=257781&amp;month=12&amp;day=8&amp;year=2016","KAZAKHSTAN")</f>
        <v>KAZAKHSTAN</v>
      </c>
      <c r="C44" s="23"/>
      <c r="D44" s="23"/>
      <c r="E44" s="24" t="s">
        <v>31</v>
      </c>
      <c r="F44" s="25"/>
      <c r="G44" s="26" t="s">
        <v>113</v>
      </c>
      <c r="H44" s="20"/>
      <c r="I44" s="20"/>
      <c r="J44" s="20"/>
      <c r="K44" s="20"/>
      <c r="L44" s="21"/>
      <c r="M44" s="27" t="s">
        <v>137</v>
      </c>
      <c r="N44" s="28"/>
      <c r="O44" s="28"/>
      <c r="P44" s="29"/>
      <c r="Q44" s="19" t="s">
        <v>111</v>
      </c>
      <c r="R44" s="20"/>
      <c r="S44" s="20"/>
      <c r="T44" s="20"/>
      <c r="U44" s="20"/>
      <c r="V44" s="21"/>
    </row>
    <row r="45" spans="1:22" ht="114" customHeight="1" x14ac:dyDescent="0.25">
      <c r="A45" s="7" t="s">
        <v>87</v>
      </c>
      <c r="B45" s="22" t="str">
        <f>HYPERLINK("https://nsgreg.nga.mil/genc/view?v=257781&amp;month=12&amp;day=8&amp;year=2016","KAZAKHSTAN")</f>
        <v>KAZAKHSTAN</v>
      </c>
      <c r="C45" s="23"/>
      <c r="D45" s="23"/>
      <c r="E45" s="24" t="s">
        <v>31</v>
      </c>
      <c r="F45" s="25"/>
      <c r="G45" s="26" t="s">
        <v>112</v>
      </c>
      <c r="H45" s="20"/>
      <c r="I45" s="20"/>
      <c r="J45" s="20"/>
      <c r="K45" s="20"/>
      <c r="L45" s="21"/>
      <c r="M45" s="16" t="s">
        <v>11</v>
      </c>
      <c r="N45" s="17"/>
      <c r="O45" s="17"/>
      <c r="P45" s="18"/>
      <c r="Q45" s="19" t="s">
        <v>80</v>
      </c>
      <c r="R45" s="20"/>
      <c r="S45" s="20"/>
      <c r="T45" s="20"/>
      <c r="U45" s="20"/>
      <c r="V45" s="21"/>
    </row>
    <row r="46" spans="1:22" ht="61.5" customHeight="1" x14ac:dyDescent="0.25">
      <c r="A46" s="7" t="s">
        <v>88</v>
      </c>
      <c r="B46" s="22" t="str">
        <f>HYPERLINK("https://nsgreg.nga.mil/genc/view?v=257785&amp;month=12&amp;day=8&amp;year=2016","KOREA, NORTH")</f>
        <v>KOREA, NORTH</v>
      </c>
      <c r="C46" s="23"/>
      <c r="D46" s="23"/>
      <c r="E46" s="24" t="s">
        <v>79</v>
      </c>
      <c r="F46" s="25"/>
      <c r="G46" s="26" t="s">
        <v>96</v>
      </c>
      <c r="H46" s="20"/>
      <c r="I46" s="20"/>
      <c r="J46" s="20"/>
      <c r="K46" s="20"/>
      <c r="L46" s="21"/>
      <c r="M46" s="16" t="s">
        <v>11</v>
      </c>
      <c r="N46" s="17"/>
      <c r="O46" s="17"/>
      <c r="P46" s="18"/>
      <c r="Q46" s="19" t="s">
        <v>81</v>
      </c>
      <c r="R46" s="20"/>
      <c r="S46" s="20"/>
      <c r="T46" s="20"/>
      <c r="U46" s="20"/>
      <c r="V46" s="21"/>
    </row>
    <row r="47" spans="1:22" ht="105" customHeight="1" x14ac:dyDescent="0.25">
      <c r="A47" s="7" t="s">
        <v>89</v>
      </c>
      <c r="B47" s="22" t="str">
        <f>HYPERLINK("https://nsgreg.nga.mil/genc/view?v=257790&amp;month=12&amp;day=8&amp;year=2016","LAOS")</f>
        <v>LAOS</v>
      </c>
      <c r="C47" s="23"/>
      <c r="D47" s="23"/>
      <c r="E47" s="24" t="s">
        <v>42</v>
      </c>
      <c r="F47" s="25"/>
      <c r="G47" s="26" t="s">
        <v>60</v>
      </c>
      <c r="H47" s="20"/>
      <c r="I47" s="20"/>
      <c r="J47" s="20"/>
      <c r="K47" s="20"/>
      <c r="L47" s="21"/>
      <c r="M47" s="16" t="s">
        <v>11</v>
      </c>
      <c r="N47" s="17"/>
      <c r="O47" s="17"/>
      <c r="P47" s="18"/>
      <c r="Q47" s="19" t="s">
        <v>103</v>
      </c>
      <c r="R47" s="20"/>
      <c r="S47" s="20"/>
      <c r="T47" s="20"/>
      <c r="U47" s="20"/>
      <c r="V47" s="21"/>
    </row>
    <row r="48" spans="1:22" ht="51" customHeight="1" x14ac:dyDescent="0.25">
      <c r="A48" s="7" t="s">
        <v>90</v>
      </c>
      <c r="B48" s="22" t="str">
        <f>HYPERLINK("https://nsgreg.nga.mil/genc/view?v=257812&amp;month=12&amp;day=8&amp;year=2016","MEXICO")</f>
        <v>MEXICO</v>
      </c>
      <c r="C48" s="23"/>
      <c r="D48" s="23"/>
      <c r="E48" s="24" t="s">
        <v>61</v>
      </c>
      <c r="F48" s="25"/>
      <c r="G48" s="26" t="s">
        <v>148</v>
      </c>
      <c r="H48" s="20"/>
      <c r="I48" s="20"/>
      <c r="J48" s="20"/>
      <c r="K48" s="20"/>
      <c r="L48" s="21"/>
      <c r="M48" s="16" t="s">
        <v>115</v>
      </c>
      <c r="N48" s="17"/>
      <c r="O48" s="17"/>
      <c r="P48" s="18"/>
      <c r="Q48" s="19" t="s">
        <v>116</v>
      </c>
      <c r="R48" s="20"/>
      <c r="S48" s="20"/>
      <c r="T48" s="20"/>
      <c r="U48" s="20"/>
      <c r="V48" s="21"/>
    </row>
    <row r="49" spans="1:22" ht="67.5" customHeight="1" x14ac:dyDescent="0.25">
      <c r="A49" s="10" t="s">
        <v>92</v>
      </c>
      <c r="B49" s="22" t="str">
        <f>HYPERLINK("https://nsgreg.nga.mil/genc/view?v=257838&amp;month=12&amp;day=8&amp;year=2016","PALAU")</f>
        <v>PALAU</v>
      </c>
      <c r="C49" s="23"/>
      <c r="D49" s="23"/>
      <c r="E49" s="24" t="s">
        <v>76</v>
      </c>
      <c r="F49" s="25"/>
      <c r="G49" s="26" t="s">
        <v>77</v>
      </c>
      <c r="H49" s="20"/>
      <c r="I49" s="20"/>
      <c r="J49" s="20"/>
      <c r="K49" s="20"/>
      <c r="L49" s="21"/>
      <c r="M49" s="16" t="s">
        <v>11</v>
      </c>
      <c r="N49" s="17"/>
      <c r="O49" s="17"/>
      <c r="P49" s="18"/>
      <c r="Q49" s="19" t="s">
        <v>97</v>
      </c>
      <c r="R49" s="20"/>
      <c r="S49" s="20"/>
      <c r="T49" s="20"/>
      <c r="U49" s="20"/>
      <c r="V49" s="21"/>
    </row>
    <row r="50" spans="1:22" ht="75" customHeight="1" x14ac:dyDescent="0.25">
      <c r="A50" s="7" t="s">
        <v>95</v>
      </c>
      <c r="B50" s="22" t="str">
        <f>HYPERLINK("https://nsgreg.nga.mil/genc/view?v=257851&amp;month=12&amp;day=8&amp;year=2016","QATAR")</f>
        <v>QATAR</v>
      </c>
      <c r="C50" s="23"/>
      <c r="D50" s="23"/>
      <c r="E50" s="24" t="s">
        <v>82</v>
      </c>
      <c r="F50" s="25"/>
      <c r="G50" s="26" t="s">
        <v>84</v>
      </c>
      <c r="H50" s="20"/>
      <c r="I50" s="20"/>
      <c r="J50" s="20"/>
      <c r="K50" s="20"/>
      <c r="L50" s="21"/>
      <c r="M50" s="16" t="s">
        <v>11</v>
      </c>
      <c r="N50" s="17"/>
      <c r="O50" s="17"/>
      <c r="P50" s="18"/>
      <c r="Q50" s="19" t="s">
        <v>83</v>
      </c>
      <c r="R50" s="20"/>
      <c r="S50" s="20"/>
      <c r="T50" s="20"/>
      <c r="U50" s="20"/>
      <c r="V50" s="21"/>
    </row>
    <row r="51" spans="1:22" ht="50.25" customHeight="1" x14ac:dyDescent="0.25">
      <c r="A51" s="7" t="s">
        <v>119</v>
      </c>
      <c r="B51" s="22" t="str">
        <f>HYPERLINK("https://nsgreg.nga.mil/genc/view?v=257855&amp;month=1&amp;day=11&amp;year=2017","RWANDA")</f>
        <v>RWANDA</v>
      </c>
      <c r="C51" s="23"/>
      <c r="D51" s="23"/>
      <c r="E51" s="24" t="s">
        <v>123</v>
      </c>
      <c r="F51" s="25"/>
      <c r="G51" s="26" t="s">
        <v>130</v>
      </c>
      <c r="H51" s="20"/>
      <c r="I51" s="20"/>
      <c r="J51" s="20"/>
      <c r="K51" s="20"/>
      <c r="L51" s="21"/>
      <c r="M51" s="16" t="s">
        <v>11</v>
      </c>
      <c r="N51" s="17"/>
      <c r="O51" s="17"/>
      <c r="P51" s="18"/>
      <c r="Q51" s="19" t="s">
        <v>97</v>
      </c>
      <c r="R51" s="20"/>
      <c r="S51" s="20"/>
      <c r="T51" s="20"/>
      <c r="U51" s="20"/>
      <c r="V51" s="21"/>
    </row>
    <row r="52" spans="1:22" ht="51.75" customHeight="1" x14ac:dyDescent="0.25">
      <c r="A52" s="7" t="s">
        <v>120</v>
      </c>
      <c r="B52" s="22" t="str">
        <f>HYPERLINK("https://nsgreg.nga.mil/genc/view?v=257874&amp;month=12&amp;day=8&amp;year=2016","SLOVENIA")</f>
        <v>SLOVENIA</v>
      </c>
      <c r="C52" s="23"/>
      <c r="D52" s="23"/>
      <c r="E52" s="24" t="s">
        <v>62</v>
      </c>
      <c r="F52" s="25"/>
      <c r="G52" s="26" t="s">
        <v>131</v>
      </c>
      <c r="H52" s="20"/>
      <c r="I52" s="20"/>
      <c r="J52" s="20"/>
      <c r="K52" s="20"/>
      <c r="L52" s="21"/>
      <c r="M52" s="16" t="s">
        <v>11</v>
      </c>
      <c r="N52" s="17"/>
      <c r="O52" s="17"/>
      <c r="P52" s="18"/>
      <c r="Q52" s="19" t="s">
        <v>63</v>
      </c>
      <c r="R52" s="20"/>
      <c r="S52" s="20"/>
      <c r="T52" s="20"/>
      <c r="U52" s="20"/>
      <c r="V52" s="21"/>
    </row>
    <row r="53" spans="1:22" s="11" customFormat="1" ht="71.25" customHeight="1" x14ac:dyDescent="0.25">
      <c r="A53" s="14" t="s">
        <v>124</v>
      </c>
      <c r="B53" s="22" t="str">
        <f>HYPERLINK("https://nsgreg.nga.mil/genc/view?v=257883&amp;month=12&amp;day=8&amp;year=2016","SUDAN")</f>
        <v>SUDAN</v>
      </c>
      <c r="C53" s="23"/>
      <c r="D53" s="23"/>
      <c r="E53" s="24" t="s">
        <v>85</v>
      </c>
      <c r="F53" s="25"/>
      <c r="G53" s="26" t="s">
        <v>86</v>
      </c>
      <c r="H53" s="20"/>
      <c r="I53" s="20"/>
      <c r="J53" s="20"/>
      <c r="K53" s="20"/>
      <c r="L53" s="21"/>
      <c r="M53" s="16" t="s">
        <v>11</v>
      </c>
      <c r="N53" s="17"/>
      <c r="O53" s="17"/>
      <c r="P53" s="18"/>
      <c r="Q53" s="19" t="s">
        <v>83</v>
      </c>
      <c r="R53" s="20"/>
      <c r="S53" s="20"/>
      <c r="T53" s="20"/>
      <c r="U53" s="20"/>
      <c r="V53" s="21"/>
    </row>
    <row r="54" spans="1:22" ht="56.25" customHeight="1" x14ac:dyDescent="0.25">
      <c r="A54" s="12" t="s">
        <v>125</v>
      </c>
      <c r="B54" s="22" t="str">
        <f>HYPERLINK("https://nsgreg.nga.mil/genc/view?v=257891&amp;month=1&amp;day=11&amp;year=2017","TAIWAN")</f>
        <v>TAIWAN</v>
      </c>
      <c r="C54" s="23"/>
      <c r="D54" s="23"/>
      <c r="E54" s="24" t="s">
        <v>126</v>
      </c>
      <c r="F54" s="25"/>
      <c r="G54" s="26" t="s">
        <v>127</v>
      </c>
      <c r="H54" s="20"/>
      <c r="I54" s="20"/>
      <c r="J54" s="20"/>
      <c r="K54" s="20"/>
      <c r="L54" s="21"/>
      <c r="M54" s="16" t="s">
        <v>11</v>
      </c>
      <c r="N54" s="17"/>
      <c r="O54" s="17"/>
      <c r="P54" s="18"/>
      <c r="Q54" s="19" t="s">
        <v>97</v>
      </c>
      <c r="R54" s="20"/>
      <c r="S54" s="20"/>
      <c r="T54" s="20"/>
      <c r="U54" s="20"/>
      <c r="V54" s="21"/>
    </row>
    <row r="55" spans="1:22" ht="90" customHeight="1" x14ac:dyDescent="0.25">
      <c r="A55" s="12" t="s">
        <v>128</v>
      </c>
      <c r="B55" s="22" t="str">
        <f>HYPERLINK("https://nsgreg.nga.mil/genc/view?v=257892&amp;month=12&amp;day=8&amp;year=2016","TAJIKISTAN")</f>
        <v>TAJIKISTAN</v>
      </c>
      <c r="C55" s="23"/>
      <c r="D55" s="23"/>
      <c r="E55" s="24" t="s">
        <v>66</v>
      </c>
      <c r="F55" s="25"/>
      <c r="G55" s="26" t="s">
        <v>121</v>
      </c>
      <c r="H55" s="20"/>
      <c r="I55" s="20"/>
      <c r="J55" s="20"/>
      <c r="K55" s="20"/>
      <c r="L55" s="21"/>
      <c r="M55" s="16" t="s">
        <v>11</v>
      </c>
      <c r="N55" s="17"/>
      <c r="O55" s="17"/>
      <c r="P55" s="18"/>
      <c r="Q55" s="19" t="s">
        <v>104</v>
      </c>
      <c r="R55" s="20"/>
      <c r="S55" s="20"/>
      <c r="T55" s="20"/>
      <c r="U55" s="20"/>
      <c r="V55" s="21"/>
    </row>
    <row r="56" spans="1:22" ht="55.5" customHeight="1" x14ac:dyDescent="0.25">
      <c r="A56" s="12" t="s">
        <v>135</v>
      </c>
      <c r="B56" s="22" t="str">
        <f>HYPERLINK("https://nsgreg.nga.mil/genc/view?v=257894&amp;month=1&amp;day=11&amp;year=2017","THAILAND")</f>
        <v>THAILAND</v>
      </c>
      <c r="C56" s="23"/>
      <c r="D56" s="23"/>
      <c r="E56" s="24" t="s">
        <v>122</v>
      </c>
      <c r="F56" s="25"/>
      <c r="G56" s="26" t="s">
        <v>129</v>
      </c>
      <c r="H56" s="20"/>
      <c r="I56" s="20"/>
      <c r="J56" s="20"/>
      <c r="K56" s="20"/>
      <c r="L56" s="21"/>
      <c r="M56" s="16" t="s">
        <v>11</v>
      </c>
      <c r="N56" s="17"/>
      <c r="O56" s="17"/>
      <c r="P56" s="18"/>
      <c r="Q56" s="19" t="s">
        <v>45</v>
      </c>
      <c r="R56" s="20"/>
      <c r="S56" s="20"/>
      <c r="T56" s="20"/>
      <c r="U56" s="20"/>
      <c r="V56" s="21"/>
    </row>
    <row r="57" spans="1:22" ht="54" customHeight="1" x14ac:dyDescent="0.25">
      <c r="A57" s="12" t="s">
        <v>136</v>
      </c>
      <c r="B57" s="22" t="str">
        <f>HYPERLINK("https://nsgreg.nga.mil/genc/view?v=257896&amp;month=12&amp;day=8&amp;year=2016","TOGO")</f>
        <v>TOGO</v>
      </c>
      <c r="C57" s="23"/>
      <c r="D57" s="23"/>
      <c r="E57" s="24" t="s">
        <v>64</v>
      </c>
      <c r="F57" s="25"/>
      <c r="G57" s="26" t="s">
        <v>65</v>
      </c>
      <c r="H57" s="20"/>
      <c r="I57" s="20"/>
      <c r="J57" s="20"/>
      <c r="K57" s="20"/>
      <c r="L57" s="21"/>
      <c r="M57" s="16" t="s">
        <v>11</v>
      </c>
      <c r="N57" s="17"/>
      <c r="O57" s="17"/>
      <c r="P57" s="18"/>
      <c r="Q57" s="19" t="s">
        <v>97</v>
      </c>
      <c r="R57" s="20"/>
      <c r="S57" s="20"/>
      <c r="T57" s="20"/>
      <c r="U57" s="20"/>
      <c r="V57" s="21"/>
    </row>
    <row r="58" spans="1:22" ht="74.25" customHeight="1" x14ac:dyDescent="0.25">
      <c r="A58" s="13" t="s">
        <v>138</v>
      </c>
      <c r="B58" s="22" t="str">
        <f>HYPERLINK("https://nsgreg.nga.mil/genc/view?v=257905&amp;month=12&amp;day=8&amp;year=2016","TUVALU")</f>
        <v>TUVALU</v>
      </c>
      <c r="C58" s="23"/>
      <c r="D58" s="23"/>
      <c r="E58" s="30" t="s">
        <v>67</v>
      </c>
      <c r="F58" s="31"/>
      <c r="G58" s="26" t="s">
        <v>68</v>
      </c>
      <c r="H58" s="20"/>
      <c r="I58" s="20"/>
      <c r="J58" s="20"/>
      <c r="K58" s="20"/>
      <c r="L58" s="21"/>
      <c r="M58" s="16" t="s">
        <v>11</v>
      </c>
      <c r="N58" s="17"/>
      <c r="O58" s="17"/>
      <c r="P58" s="18"/>
      <c r="Q58" s="19" t="s">
        <v>97</v>
      </c>
      <c r="R58" s="20"/>
      <c r="S58" s="20"/>
      <c r="T58" s="20"/>
      <c r="U58" s="20"/>
      <c r="V58" s="21"/>
    </row>
    <row r="59" spans="1:22" ht="246.75" customHeight="1" x14ac:dyDescent="0.25">
      <c r="A59" s="13" t="s">
        <v>144</v>
      </c>
      <c r="B59" s="22" t="str">
        <f>HYPERLINK("https://nsgreg.nga.mil/genc/view?v=257906&amp;month=12&amp;day=8&amp;year=2016","UGANDA")</f>
        <v>UGANDA</v>
      </c>
      <c r="C59" s="23"/>
      <c r="D59" s="23"/>
      <c r="E59" s="24" t="s">
        <v>69</v>
      </c>
      <c r="F59" s="25"/>
      <c r="G59" s="26" t="s">
        <v>70</v>
      </c>
      <c r="H59" s="20"/>
      <c r="I59" s="20"/>
      <c r="J59" s="20"/>
      <c r="K59" s="20"/>
      <c r="L59" s="21"/>
      <c r="M59" s="16" t="s">
        <v>11</v>
      </c>
      <c r="N59" s="17"/>
      <c r="O59" s="17"/>
      <c r="P59" s="18"/>
      <c r="Q59" s="19" t="s">
        <v>105</v>
      </c>
      <c r="R59" s="20"/>
      <c r="S59" s="20"/>
      <c r="T59" s="20"/>
      <c r="U59" s="20"/>
      <c r="V59" s="21"/>
    </row>
    <row r="60" spans="1:22" ht="51" customHeight="1" x14ac:dyDescent="0.25">
      <c r="A60" s="15" t="s">
        <v>145</v>
      </c>
      <c r="B60" s="22" t="str">
        <f>HYPERLINK("https://nsgreg.nga.mil/genc/view?v=257925&amp;month=12&amp;day=8&amp;year=2016","YEMEN")</f>
        <v>YEMEN</v>
      </c>
      <c r="C60" s="23"/>
      <c r="D60" s="23"/>
      <c r="E60" s="24" t="s">
        <v>43</v>
      </c>
      <c r="F60" s="25"/>
      <c r="G60" s="26" t="s">
        <v>71</v>
      </c>
      <c r="H60" s="20"/>
      <c r="I60" s="20"/>
      <c r="J60" s="20"/>
      <c r="K60" s="20"/>
      <c r="L60" s="21"/>
      <c r="M60" s="16" t="s">
        <v>11</v>
      </c>
      <c r="N60" s="17"/>
      <c r="O60" s="17"/>
      <c r="P60" s="18"/>
      <c r="Q60" s="19" t="s">
        <v>97</v>
      </c>
      <c r="R60" s="20"/>
      <c r="S60" s="20"/>
      <c r="T60" s="20"/>
      <c r="U60" s="20"/>
      <c r="V60" s="21"/>
    </row>
    <row r="65" spans="1:1" x14ac:dyDescent="0.25">
      <c r="A65" s="4" t="s">
        <v>20</v>
      </c>
    </row>
  </sheetData>
  <mergeCells count="213">
    <mergeCell ref="Q54:V54"/>
    <mergeCell ref="B52:D52"/>
    <mergeCell ref="E52:F52"/>
    <mergeCell ref="G52:L52"/>
    <mergeCell ref="M52:P52"/>
    <mergeCell ref="Q52:V52"/>
    <mergeCell ref="B53:D53"/>
    <mergeCell ref="E53:F53"/>
    <mergeCell ref="G53:L53"/>
    <mergeCell ref="M53:P53"/>
    <mergeCell ref="Q27:V27"/>
    <mergeCell ref="B37:D37"/>
    <mergeCell ref="E37:F37"/>
    <mergeCell ref="G37:L37"/>
    <mergeCell ref="M37:P37"/>
    <mergeCell ref="Q37:V37"/>
    <mergeCell ref="B31:D31"/>
    <mergeCell ref="E31:F31"/>
    <mergeCell ref="G31:L31"/>
    <mergeCell ref="M31:P31"/>
    <mergeCell ref="Q31:V31"/>
    <mergeCell ref="B30:D30"/>
    <mergeCell ref="E30:F30"/>
    <mergeCell ref="G30:L30"/>
    <mergeCell ref="M30:P30"/>
    <mergeCell ref="Q30:V30"/>
    <mergeCell ref="Q29:V29"/>
    <mergeCell ref="B34:D34"/>
    <mergeCell ref="B32:D32"/>
    <mergeCell ref="E32:F32"/>
    <mergeCell ref="E33:F33"/>
    <mergeCell ref="G33:L33"/>
    <mergeCell ref="Q35:V35"/>
    <mergeCell ref="Q26:V26"/>
    <mergeCell ref="D5:E5"/>
    <mergeCell ref="D7:E7"/>
    <mergeCell ref="E18:F18"/>
    <mergeCell ref="G18:L18"/>
    <mergeCell ref="Q43:V43"/>
    <mergeCell ref="B43:D43"/>
    <mergeCell ref="E43:F43"/>
    <mergeCell ref="G43:L43"/>
    <mergeCell ref="M43:P43"/>
    <mergeCell ref="G23:L23"/>
    <mergeCell ref="Q19:V19"/>
    <mergeCell ref="Q23:V23"/>
    <mergeCell ref="M19:P19"/>
    <mergeCell ref="M23:P23"/>
    <mergeCell ref="B24:D24"/>
    <mergeCell ref="E24:F24"/>
    <mergeCell ref="G24:L24"/>
    <mergeCell ref="M24:P24"/>
    <mergeCell ref="Q24:V24"/>
    <mergeCell ref="B28:D28"/>
    <mergeCell ref="E28:F28"/>
    <mergeCell ref="G27:L27"/>
    <mergeCell ref="M27:P27"/>
    <mergeCell ref="A1:V1"/>
    <mergeCell ref="A2:V2"/>
    <mergeCell ref="A3:V3"/>
    <mergeCell ref="G19:L19"/>
    <mergeCell ref="A5:B5"/>
    <mergeCell ref="D13:E13"/>
    <mergeCell ref="A13:C13"/>
    <mergeCell ref="A9:C9"/>
    <mergeCell ref="A11:C11"/>
    <mergeCell ref="D9:E9"/>
    <mergeCell ref="D11:E11"/>
    <mergeCell ref="E19:F19"/>
    <mergeCell ref="Q18:V18"/>
    <mergeCell ref="B18:D18"/>
    <mergeCell ref="B19:D19"/>
    <mergeCell ref="M18:P18"/>
    <mergeCell ref="B38:D38"/>
    <mergeCell ref="E38:F38"/>
    <mergeCell ref="G38:L38"/>
    <mergeCell ref="Q28:V28"/>
    <mergeCell ref="B36:D36"/>
    <mergeCell ref="E36:F36"/>
    <mergeCell ref="M38:P38"/>
    <mergeCell ref="Q38:V38"/>
    <mergeCell ref="G36:L36"/>
    <mergeCell ref="M36:P36"/>
    <mergeCell ref="Q36:V36"/>
    <mergeCell ref="G28:L28"/>
    <mergeCell ref="M28:P28"/>
    <mergeCell ref="B29:D29"/>
    <mergeCell ref="E29:F29"/>
    <mergeCell ref="G29:L29"/>
    <mergeCell ref="M29:P29"/>
    <mergeCell ref="Q34:V34"/>
    <mergeCell ref="E34:F34"/>
    <mergeCell ref="G34:L34"/>
    <mergeCell ref="B55:D55"/>
    <mergeCell ref="E55:F55"/>
    <mergeCell ref="G55:L55"/>
    <mergeCell ref="M55:P55"/>
    <mergeCell ref="E23:F23"/>
    <mergeCell ref="A7:C7"/>
    <mergeCell ref="B35:D35"/>
    <mergeCell ref="E35:F35"/>
    <mergeCell ref="G35:L35"/>
    <mergeCell ref="M35:P35"/>
    <mergeCell ref="B23:D23"/>
    <mergeCell ref="M26:P26"/>
    <mergeCell ref="B54:D54"/>
    <mergeCell ref="E54:F54"/>
    <mergeCell ref="G54:L54"/>
    <mergeCell ref="M54:P54"/>
    <mergeCell ref="M34:P34"/>
    <mergeCell ref="B40:D40"/>
    <mergeCell ref="E40:F40"/>
    <mergeCell ref="G40:L40"/>
    <mergeCell ref="M40:P40"/>
    <mergeCell ref="B25:D25"/>
    <mergeCell ref="E25:F25"/>
    <mergeCell ref="G25:L25"/>
    <mergeCell ref="M33:P33"/>
    <mergeCell ref="Q33:V33"/>
    <mergeCell ref="G59:L59"/>
    <mergeCell ref="M59:P59"/>
    <mergeCell ref="Q59:V59"/>
    <mergeCell ref="G49:L49"/>
    <mergeCell ref="M49:P49"/>
    <mergeCell ref="Q49:V49"/>
    <mergeCell ref="Q53:V53"/>
    <mergeCell ref="M39:P39"/>
    <mergeCell ref="Q39:V39"/>
    <mergeCell ref="Q55:V55"/>
    <mergeCell ref="G57:L57"/>
    <mergeCell ref="G56:L56"/>
    <mergeCell ref="M56:P56"/>
    <mergeCell ref="Q56:V56"/>
    <mergeCell ref="Q46:V46"/>
    <mergeCell ref="G50:L50"/>
    <mergeCell ref="M50:P50"/>
    <mergeCell ref="Q50:V50"/>
    <mergeCell ref="G48:L48"/>
    <mergeCell ref="M48:P48"/>
    <mergeCell ref="Q48:V48"/>
    <mergeCell ref="G46:L46"/>
    <mergeCell ref="G60:L60"/>
    <mergeCell ref="M60:P60"/>
    <mergeCell ref="Q60:V60"/>
    <mergeCell ref="B59:D59"/>
    <mergeCell ref="M57:P57"/>
    <mergeCell ref="Q57:V57"/>
    <mergeCell ref="B47:D47"/>
    <mergeCell ref="E47:F47"/>
    <mergeCell ref="G47:L47"/>
    <mergeCell ref="M47:P47"/>
    <mergeCell ref="Q47:V47"/>
    <mergeCell ref="G58:L58"/>
    <mergeCell ref="M58:P58"/>
    <mergeCell ref="Q58:V58"/>
    <mergeCell ref="Q51:V51"/>
    <mergeCell ref="B60:D60"/>
    <mergeCell ref="E60:F60"/>
    <mergeCell ref="B57:D57"/>
    <mergeCell ref="E57:F57"/>
    <mergeCell ref="B58:D58"/>
    <mergeCell ref="E56:F56"/>
    <mergeCell ref="B56:D56"/>
    <mergeCell ref="B50:D50"/>
    <mergeCell ref="E50:F50"/>
    <mergeCell ref="Q40:V40"/>
    <mergeCell ref="B49:D49"/>
    <mergeCell ref="E49:F49"/>
    <mergeCell ref="B45:D45"/>
    <mergeCell ref="E45:F45"/>
    <mergeCell ref="E59:F59"/>
    <mergeCell ref="E58:F58"/>
    <mergeCell ref="B44:D44"/>
    <mergeCell ref="E44:F44"/>
    <mergeCell ref="G44:L44"/>
    <mergeCell ref="M44:P44"/>
    <mergeCell ref="Q44:V44"/>
    <mergeCell ref="M45:P45"/>
    <mergeCell ref="Q45:V45"/>
    <mergeCell ref="G45:L45"/>
    <mergeCell ref="B48:D48"/>
    <mergeCell ref="E48:F48"/>
    <mergeCell ref="B46:D46"/>
    <mergeCell ref="E46:F46"/>
    <mergeCell ref="M46:P46"/>
    <mergeCell ref="B51:D51"/>
    <mergeCell ref="E51:F51"/>
    <mergeCell ref="G51:L51"/>
    <mergeCell ref="M51:P51"/>
    <mergeCell ref="M25:P25"/>
    <mergeCell ref="Q25:V25"/>
    <mergeCell ref="B42:D42"/>
    <mergeCell ref="E42:F42"/>
    <mergeCell ref="G42:L42"/>
    <mergeCell ref="M42:P42"/>
    <mergeCell ref="Q42:V42"/>
    <mergeCell ref="B41:D41"/>
    <mergeCell ref="E41:F41"/>
    <mergeCell ref="G41:L41"/>
    <mergeCell ref="M41:P41"/>
    <mergeCell ref="Q41:V41"/>
    <mergeCell ref="G32:L32"/>
    <mergeCell ref="M32:P32"/>
    <mergeCell ref="Q32:V32"/>
    <mergeCell ref="B33:D33"/>
    <mergeCell ref="E26:F26"/>
    <mergeCell ref="G26:L26"/>
    <mergeCell ref="B26:D26"/>
    <mergeCell ref="B27:D27"/>
    <mergeCell ref="E27:F27"/>
    <mergeCell ref="B39:D39"/>
    <mergeCell ref="E39:F39"/>
    <mergeCell ref="G39:L39"/>
  </mergeCells>
  <pageMargins left="0.7" right="0.7" top="0.75" bottom="0.5" header="0.3" footer="0.3"/>
  <pageSetup scale="50" orientation="landscape" r:id="rId1"/>
  <headerFooter>
    <oddHeader>&amp;C&amp;"Courier"&amp;12UNCLASSIFIED</oddHeader>
    <oddFooter>&amp;C&amp;"Courier"&amp;12UNCLASSIFIED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cols>
    <col min="1" max="1" width="76.85546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Page</vt:lpstr>
      <vt:lpstr>Sheet1</vt:lpstr>
    </vt:vector>
  </TitlesOfParts>
  <Company>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andersd3</dc:creator>
  <cp:lastModifiedBy>suggseo</cp:lastModifiedBy>
  <cp:lastPrinted>2016-12-08T12:17:09Z</cp:lastPrinted>
  <dcterms:created xsi:type="dcterms:W3CDTF">2012-09-21T13:58:51Z</dcterms:created>
  <dcterms:modified xsi:type="dcterms:W3CDTF">2017-02-27T16:53:47Z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AACG_OFFICE_DLL">
    <vt:bool>true</vt:bool>
  </property>
  <property fmtid="{D5CDD505-2E9C-101B-9397-08002B2CF9AE}" pid="4" name="AACG_Created">
    <vt:bool>true</vt:bool>
  </property>
  <property fmtid="{D5CDD505-2E9C-101B-9397-08002B2CF9AE}" pid="5" name="AACG_DescMarkings">
    <vt:lpwstr/>
  </property>
  <property fmtid="{D5CDD505-2E9C-101B-9397-08002B2CF9AE}" pid="6" name="AACG_AddMark">
    <vt:lpwstr/>
  </property>
  <property fmtid="{D5CDD505-2E9C-101B-9397-08002B2CF9AE}" pid="7" name="AACG_Header">
    <vt:lpwstr>UNCLASSIFIED</vt:lpwstr>
  </property>
  <property fmtid="{D5CDD505-2E9C-101B-9397-08002B2CF9AE}" pid="8" name="AACG_Footer">
    <vt:lpwstr>_x000d_UNCLASSIFIED</vt:lpwstr>
  </property>
  <property fmtid="{D5CDD505-2E9C-101B-9397-08002B2CF9AE}" pid="9" name="AACG_ClassBlock">
    <vt:lpwstr/>
  </property>
  <property fmtid="{D5CDD505-2E9C-101B-9397-08002B2CF9AE}" pid="10" name="AACG_ClassType">
    <vt:lpwstr>USClassificationMarking</vt:lpwstr>
  </property>
  <property fmtid="{D5CDD505-2E9C-101B-9397-08002B2CF9AE}" pid="11" name="AACG_DeclOnList">
    <vt:lpwstr/>
  </property>
  <property fmtid="{D5CDD505-2E9C-101B-9397-08002B2CF9AE}" pid="12" name="AACG_USAF_Derivatives">
    <vt:lpwstr/>
  </property>
  <property fmtid="{D5CDD505-2E9C-101B-9397-08002B2CF9AE}" pid="13" name="AACG_SCI_Other">
    <vt:lpwstr/>
  </property>
  <property fmtid="{D5CDD505-2E9C-101B-9397-08002B2CF9AE}" pid="14" name="AACG_Dissem_Other">
    <vt:lpwstr/>
  </property>
  <property fmtid="{D5CDD505-2E9C-101B-9397-08002B2CF9AE}" pid="15" name="AACG_NonInt_Other">
    <vt:lpwstr/>
  </property>
</Properties>
</file>